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UIAS DE CRÉDITO\MAS NOMINA\Guías de Crédito\Vigentes\Nacionales\IMSS PENSIONADOS\Calculadoras Seguro IMSS\"/>
    </mc:Choice>
  </mc:AlternateContent>
  <xr:revisionPtr revIDLastSave="0" documentId="13_ncr:1_{BB7C89ED-C19B-494E-B8D5-6FC959477F1E}" xr6:coauthVersionLast="47" xr6:coauthVersionMax="47" xr10:uidLastSave="{00000000-0000-0000-0000-000000000000}"/>
  <bookViews>
    <workbookView xWindow="-120" yWindow="-120" windowWidth="20730" windowHeight="11160" tabRatio="966" xr2:uid="{5D77F458-0D29-47F5-B386-3DCE9ACA7207}"/>
  </bookViews>
  <sheets>
    <sheet name="24 meses" sheetId="129" r:id="rId1"/>
    <sheet name="36 meses" sheetId="130" r:id="rId2"/>
    <sheet name="48 meses" sheetId="131" r:id="rId3"/>
    <sheet name="54 meses" sheetId="128" r:id="rId4"/>
    <sheet name="60 meses" sheetId="132" r:id="rId5"/>
  </sheets>
  <definedNames>
    <definedName name="_xlnm.Print_Area" localSheetId="0">'24 meses'!$A$1:$K$35</definedName>
    <definedName name="_xlnm.Print_Area" localSheetId="1">'36 meses'!$A$1:$K$47</definedName>
    <definedName name="_xlnm.Print_Area" localSheetId="2">'48 meses'!$A$1:$K$59</definedName>
    <definedName name="_xlnm.Print_Area" localSheetId="3">'54 meses'!$A$1:$K$64</definedName>
    <definedName name="_xlnm.Print_Area" localSheetId="4">'60 meses'!$A$1:$K$71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8" i="132" l="1"/>
  <c r="C65" i="132"/>
  <c r="C60" i="132"/>
  <c r="C57" i="132"/>
  <c r="C52" i="132"/>
  <c r="C49" i="132"/>
  <c r="C44" i="132"/>
  <c r="C41" i="132"/>
  <c r="C36" i="132"/>
  <c r="C33" i="132"/>
  <c r="C28" i="132"/>
  <c r="C25" i="132"/>
  <c r="C20" i="132"/>
  <c r="C17" i="132"/>
  <c r="C12" i="132"/>
  <c r="G11" i="132"/>
  <c r="D7" i="132"/>
  <c r="B8" i="132" s="1"/>
  <c r="C71" i="132" s="1"/>
  <c r="C42" i="131"/>
  <c r="C36" i="131"/>
  <c r="D12" i="131"/>
  <c r="E12" i="131" s="1"/>
  <c r="H11" i="131"/>
  <c r="G11" i="131"/>
  <c r="B12" i="131" s="1"/>
  <c r="D7" i="131"/>
  <c r="B8" i="131" s="1"/>
  <c r="C47" i="131" s="1"/>
  <c r="D12" i="130"/>
  <c r="E12" i="130" s="1"/>
  <c r="B12" i="130"/>
  <c r="H11" i="130"/>
  <c r="G11" i="130"/>
  <c r="D7" i="130"/>
  <c r="B8" i="130" s="1"/>
  <c r="C34" i="129"/>
  <c r="C30" i="129"/>
  <c r="C26" i="129"/>
  <c r="C22" i="129"/>
  <c r="C19" i="129"/>
  <c r="C16" i="129"/>
  <c r="C14" i="129"/>
  <c r="C12" i="129"/>
  <c r="B12" i="129"/>
  <c r="D12" i="129" s="1"/>
  <c r="E12" i="129" s="1"/>
  <c r="G11" i="129"/>
  <c r="H11" i="129" s="1"/>
  <c r="D7" i="129"/>
  <c r="B8" i="129" s="1"/>
  <c r="C35" i="129" s="1"/>
  <c r="C15" i="129" l="1"/>
  <c r="C20" i="129"/>
  <c r="H12" i="131"/>
  <c r="I12" i="131" s="1"/>
  <c r="C13" i="129"/>
  <c r="C24" i="129"/>
  <c r="C28" i="129"/>
  <c r="C32" i="129"/>
  <c r="C47" i="130"/>
  <c r="C46" i="130"/>
  <c r="C45" i="130"/>
  <c r="C44" i="130"/>
  <c r="C43" i="130"/>
  <c r="C42" i="130"/>
  <c r="C41" i="130"/>
  <c r="C40" i="130"/>
  <c r="C39" i="130"/>
  <c r="C38" i="130"/>
  <c r="C37" i="130"/>
  <c r="C36" i="130"/>
  <c r="C35" i="130"/>
  <c r="C34" i="130"/>
  <c r="C33" i="130"/>
  <c r="C32" i="130"/>
  <c r="C31" i="130"/>
  <c r="C30" i="130"/>
  <c r="C29" i="130"/>
  <c r="C28" i="130"/>
  <c r="C27" i="130"/>
  <c r="C26" i="130"/>
  <c r="C25" i="130"/>
  <c r="C24" i="130"/>
  <c r="C23" i="130"/>
  <c r="C22" i="130"/>
  <c r="C21" i="130"/>
  <c r="C20" i="130"/>
  <c r="C19" i="130"/>
  <c r="C18" i="130"/>
  <c r="C17" i="130"/>
  <c r="C16" i="130"/>
  <c r="C15" i="130"/>
  <c r="C14" i="130"/>
  <c r="C13" i="130"/>
  <c r="C12" i="130"/>
  <c r="F12" i="130" s="1"/>
  <c r="G12" i="130"/>
  <c r="B13" i="130" s="1"/>
  <c r="F12" i="129"/>
  <c r="G12" i="129" s="1"/>
  <c r="B13" i="129" s="1"/>
  <c r="C18" i="129"/>
  <c r="C21" i="129"/>
  <c r="C25" i="129"/>
  <c r="C29" i="129"/>
  <c r="C33" i="129"/>
  <c r="H12" i="129"/>
  <c r="I12" i="129" s="1"/>
  <c r="C17" i="129"/>
  <c r="C23" i="129"/>
  <c r="C27" i="129"/>
  <c r="C31" i="129"/>
  <c r="H12" i="130"/>
  <c r="I12" i="130" s="1"/>
  <c r="C44" i="131"/>
  <c r="H11" i="132"/>
  <c r="B12" i="132"/>
  <c r="C59" i="131"/>
  <c r="C58" i="131"/>
  <c r="C57" i="131"/>
  <c r="C56" i="131"/>
  <c r="C55" i="131"/>
  <c r="C54" i="131"/>
  <c r="C53" i="131"/>
  <c r="C52" i="131"/>
  <c r="C51" i="131"/>
  <c r="C50" i="131"/>
  <c r="C46" i="131"/>
  <c r="C38" i="131"/>
  <c r="C49" i="131"/>
  <c r="C41" i="131"/>
  <c r="C35" i="131"/>
  <c r="C34" i="131"/>
  <c r="C33" i="131"/>
  <c r="C32" i="131"/>
  <c r="C31" i="131"/>
  <c r="C30" i="131"/>
  <c r="C29" i="131"/>
  <c r="C28" i="131"/>
  <c r="C27" i="131"/>
  <c r="C26" i="131"/>
  <c r="C25" i="131"/>
  <c r="C24" i="131"/>
  <c r="C23" i="131"/>
  <c r="C22" i="131"/>
  <c r="C21" i="131"/>
  <c r="C20" i="131"/>
  <c r="C19" i="131"/>
  <c r="C18" i="131"/>
  <c r="C17" i="131"/>
  <c r="C16" i="131"/>
  <c r="C15" i="131"/>
  <c r="C14" i="131"/>
  <c r="C13" i="131"/>
  <c r="C12" i="131"/>
  <c r="F12" i="131" s="1"/>
  <c r="G12" i="131" s="1"/>
  <c r="B13" i="131" s="1"/>
  <c r="C45" i="131"/>
  <c r="C37" i="131"/>
  <c r="C48" i="131"/>
  <c r="C40" i="131"/>
  <c r="C43" i="131"/>
  <c r="C39" i="131"/>
  <c r="C13" i="132"/>
  <c r="C21" i="132"/>
  <c r="C29" i="132"/>
  <c r="C37" i="132"/>
  <c r="C45" i="132"/>
  <c r="C53" i="132"/>
  <c r="C61" i="132"/>
  <c r="C69" i="132"/>
  <c r="C16" i="132"/>
  <c r="C24" i="132"/>
  <c r="C32" i="132"/>
  <c r="C40" i="132"/>
  <c r="C48" i="132"/>
  <c r="C56" i="132"/>
  <c r="C64" i="132"/>
  <c r="C19" i="132"/>
  <c r="C27" i="132"/>
  <c r="C35" i="132"/>
  <c r="C43" i="132"/>
  <c r="C51" i="132"/>
  <c r="C59" i="132"/>
  <c r="C67" i="132"/>
  <c r="C14" i="132"/>
  <c r="C22" i="132"/>
  <c r="C30" i="132"/>
  <c r="C38" i="132"/>
  <c r="C46" i="132"/>
  <c r="C54" i="132"/>
  <c r="C62" i="132"/>
  <c r="C70" i="132"/>
  <c r="C15" i="132"/>
  <c r="C23" i="132"/>
  <c r="C31" i="132"/>
  <c r="C39" i="132"/>
  <c r="C47" i="132"/>
  <c r="C55" i="132"/>
  <c r="C63" i="132"/>
  <c r="C18" i="132"/>
  <c r="C26" i="132"/>
  <c r="C34" i="132"/>
  <c r="C42" i="132"/>
  <c r="C50" i="132"/>
  <c r="C58" i="132"/>
  <c r="C66" i="132"/>
  <c r="D13" i="129" l="1"/>
  <c r="E13" i="129" s="1"/>
  <c r="D13" i="131"/>
  <c r="E13" i="131" s="1"/>
  <c r="F13" i="131"/>
  <c r="G13" i="131" s="1"/>
  <c r="B14" i="131" s="1"/>
  <c r="D13" i="130"/>
  <c r="E13" i="130" s="1"/>
  <c r="D12" i="132"/>
  <c r="F13" i="129"/>
  <c r="G13" i="129" s="1"/>
  <c r="B14" i="129" s="1"/>
  <c r="D14" i="129" l="1"/>
  <c r="D14" i="131"/>
  <c r="E12" i="132"/>
  <c r="H12" i="132" s="1"/>
  <c r="I12" i="132" s="1"/>
  <c r="H13" i="130"/>
  <c r="I13" i="130" s="1"/>
  <c r="F13" i="130"/>
  <c r="G13" i="130" s="1"/>
  <c r="B14" i="130" s="1"/>
  <c r="H13" i="131"/>
  <c r="I13" i="131" s="1"/>
  <c r="H13" i="129"/>
  <c r="I13" i="129" s="1"/>
  <c r="F12" i="132" l="1"/>
  <c r="G12" i="132" s="1"/>
  <c r="B13" i="132" s="1"/>
  <c r="E14" i="131"/>
  <c r="H14" i="131" s="1"/>
  <c r="I14" i="131" s="1"/>
  <c r="F14" i="131"/>
  <c r="G14" i="131" s="1"/>
  <c r="B15" i="131" s="1"/>
  <c r="E14" i="129"/>
  <c r="H14" i="129" s="1"/>
  <c r="I14" i="129" s="1"/>
  <c r="D14" i="130"/>
  <c r="D15" i="131" l="1"/>
  <c r="F14" i="129"/>
  <c r="G14" i="129" s="1"/>
  <c r="B15" i="129" s="1"/>
  <c r="E14" i="130"/>
  <c r="H14" i="130" s="1"/>
  <c r="I14" i="130" s="1"/>
  <c r="F14" i="130"/>
  <c r="G14" i="130" s="1"/>
  <c r="B15" i="130" s="1"/>
  <c r="D13" i="132"/>
  <c r="D15" i="129" l="1"/>
  <c r="E15" i="131"/>
  <c r="H15" i="131" s="1"/>
  <c r="I15" i="131" s="1"/>
  <c r="F15" i="131"/>
  <c r="G15" i="131" s="1"/>
  <c r="B16" i="131" s="1"/>
  <c r="E13" i="132"/>
  <c r="F13" i="132" s="1"/>
  <c r="G13" i="132" s="1"/>
  <c r="B14" i="132" s="1"/>
  <c r="D15" i="130"/>
  <c r="D14" i="132" l="1"/>
  <c r="D16" i="131"/>
  <c r="E15" i="129"/>
  <c r="H15" i="129" s="1"/>
  <c r="I15" i="129" s="1"/>
  <c r="E15" i="130"/>
  <c r="F15" i="130"/>
  <c r="G15" i="130" s="1"/>
  <c r="B16" i="130" s="1"/>
  <c r="H15" i="130"/>
  <c r="I15" i="130" s="1"/>
  <c r="H13" i="132"/>
  <c r="I13" i="132" s="1"/>
  <c r="F15" i="129" l="1"/>
  <c r="G15" i="129" s="1"/>
  <c r="B16" i="129" s="1"/>
  <c r="E16" i="131"/>
  <c r="F16" i="131" s="1"/>
  <c r="G16" i="131" s="1"/>
  <c r="B17" i="131" s="1"/>
  <c r="E14" i="132"/>
  <c r="F14" i="132" s="1"/>
  <c r="G14" i="132" s="1"/>
  <c r="B15" i="132" s="1"/>
  <c r="D16" i="130"/>
  <c r="H14" i="132"/>
  <c r="I14" i="132" s="1"/>
  <c r="D15" i="132" l="1"/>
  <c r="D17" i="131"/>
  <c r="H16" i="131"/>
  <c r="I16" i="131" s="1"/>
  <c r="D16" i="129"/>
  <c r="E16" i="130"/>
  <c r="H16" i="130" s="1"/>
  <c r="I16" i="130" s="1"/>
  <c r="F16" i="130"/>
  <c r="G16" i="130" s="1"/>
  <c r="B17" i="130" s="1"/>
  <c r="D17" i="130" l="1"/>
  <c r="E17" i="131"/>
  <c r="H17" i="131" s="1"/>
  <c r="I17" i="131" s="1"/>
  <c r="E15" i="132"/>
  <c r="H15" i="132" s="1"/>
  <c r="I15" i="132" s="1"/>
  <c r="F15" i="132"/>
  <c r="G15" i="132" s="1"/>
  <c r="B16" i="132" s="1"/>
  <c r="E16" i="129"/>
  <c r="H16" i="129" s="1"/>
  <c r="I16" i="129" s="1"/>
  <c r="F17" i="131" l="1"/>
  <c r="G17" i="131" s="1"/>
  <c r="B18" i="131" s="1"/>
  <c r="E17" i="130"/>
  <c r="F17" i="130"/>
  <c r="G17" i="130" s="1"/>
  <c r="B18" i="130" s="1"/>
  <c r="H17" i="130"/>
  <c r="I17" i="130" s="1"/>
  <c r="D16" i="132"/>
  <c r="F16" i="129"/>
  <c r="G16" i="129" s="1"/>
  <c r="B17" i="129" s="1"/>
  <c r="D18" i="131" l="1"/>
  <c r="D18" i="130"/>
  <c r="E16" i="132"/>
  <c r="H16" i="132" s="1"/>
  <c r="I16" i="132" s="1"/>
  <c r="F16" i="132"/>
  <c r="G16" i="132" s="1"/>
  <c r="B17" i="132" s="1"/>
  <c r="D17" i="129"/>
  <c r="D17" i="132" l="1"/>
  <c r="E18" i="130"/>
  <c r="H18" i="130" s="1"/>
  <c r="I18" i="130" s="1"/>
  <c r="E17" i="129"/>
  <c r="H17" i="129" s="1"/>
  <c r="I17" i="129" s="1"/>
  <c r="E18" i="131"/>
  <c r="H18" i="131" s="1"/>
  <c r="I18" i="131" s="1"/>
  <c r="F18" i="131"/>
  <c r="G18" i="131" s="1"/>
  <c r="B19" i="131" s="1"/>
  <c r="E17" i="132" l="1"/>
  <c r="F17" i="132"/>
  <c r="G17" i="132" s="1"/>
  <c r="B18" i="132" s="1"/>
  <c r="H17" i="132"/>
  <c r="I17" i="132" s="1"/>
  <c r="D19" i="131"/>
  <c r="F18" i="130"/>
  <c r="G18" i="130" s="1"/>
  <c r="B19" i="130" s="1"/>
  <c r="F17" i="129"/>
  <c r="G17" i="129" s="1"/>
  <c r="B18" i="129" s="1"/>
  <c r="E19" i="131" l="1"/>
  <c r="H19" i="131" s="1"/>
  <c r="I19" i="131" s="1"/>
  <c r="F19" i="131"/>
  <c r="G19" i="131" s="1"/>
  <c r="B20" i="131" s="1"/>
  <c r="D18" i="129"/>
  <c r="D19" i="130"/>
  <c r="D18" i="132"/>
  <c r="E19" i="130" l="1"/>
  <c r="H19" i="130" s="1"/>
  <c r="I19" i="130" s="1"/>
  <c r="F19" i="130"/>
  <c r="G19" i="130" s="1"/>
  <c r="B20" i="130" s="1"/>
  <c r="E18" i="132"/>
  <c r="F18" i="132"/>
  <c r="G18" i="132" s="1"/>
  <c r="B19" i="132" s="1"/>
  <c r="E18" i="129"/>
  <c r="H18" i="129" s="1"/>
  <c r="I18" i="129" s="1"/>
  <c r="F18" i="129"/>
  <c r="G18" i="129" s="1"/>
  <c r="B19" i="129" s="1"/>
  <c r="H18" i="132"/>
  <c r="I18" i="132" s="1"/>
  <c r="D20" i="131"/>
  <c r="E20" i="131" l="1"/>
  <c r="F20" i="131"/>
  <c r="G20" i="131" s="1"/>
  <c r="B21" i="131" s="1"/>
  <c r="D19" i="132"/>
  <c r="D20" i="130"/>
  <c r="D19" i="129"/>
  <c r="H20" i="131"/>
  <c r="I20" i="131" s="1"/>
  <c r="E20" i="130" l="1"/>
  <c r="F20" i="130"/>
  <c r="G20" i="130" s="1"/>
  <c r="B21" i="130" s="1"/>
  <c r="E19" i="132"/>
  <c r="H19" i="132" s="1"/>
  <c r="I19" i="132" s="1"/>
  <c r="F19" i="132"/>
  <c r="G19" i="132" s="1"/>
  <c r="B20" i="132" s="1"/>
  <c r="D21" i="131"/>
  <c r="H20" i="130"/>
  <c r="I20" i="130" s="1"/>
  <c r="E19" i="129"/>
  <c r="H19" i="129" s="1"/>
  <c r="I19" i="129" s="1"/>
  <c r="F19" i="129"/>
  <c r="G19" i="129" s="1"/>
  <c r="B20" i="129" s="1"/>
  <c r="E21" i="131" l="1"/>
  <c r="H21" i="131" s="1"/>
  <c r="I21" i="131" s="1"/>
  <c r="D20" i="132"/>
  <c r="D20" i="129"/>
  <c r="D21" i="130"/>
  <c r="E20" i="129" l="1"/>
  <c r="F20" i="129"/>
  <c r="G20" i="129" s="1"/>
  <c r="B21" i="129" s="1"/>
  <c r="F21" i="131"/>
  <c r="G21" i="131" s="1"/>
  <c r="B22" i="131" s="1"/>
  <c r="E20" i="132"/>
  <c r="H20" i="132" s="1"/>
  <c r="I20" i="132" s="1"/>
  <c r="E21" i="130"/>
  <c r="H21" i="130" s="1"/>
  <c r="I21" i="130" s="1"/>
  <c r="F21" i="130"/>
  <c r="G21" i="130" s="1"/>
  <c r="B22" i="130" s="1"/>
  <c r="H20" i="129"/>
  <c r="I20" i="129" s="1"/>
  <c r="D22" i="130" l="1"/>
  <c r="F20" i="132"/>
  <c r="G20" i="132" s="1"/>
  <c r="B21" i="132" s="1"/>
  <c r="D22" i="131"/>
  <c r="D21" i="129"/>
  <c r="E21" i="129" l="1"/>
  <c r="F21" i="129"/>
  <c r="G21" i="129" s="1"/>
  <c r="B22" i="129" s="1"/>
  <c r="E22" i="131"/>
  <c r="H22" i="131" s="1"/>
  <c r="I22" i="131" s="1"/>
  <c r="D21" i="132"/>
  <c r="E22" i="130"/>
  <c r="H22" i="130" s="1"/>
  <c r="I22" i="130" s="1"/>
  <c r="F22" i="130"/>
  <c r="G22" i="130" s="1"/>
  <c r="B23" i="130" s="1"/>
  <c r="H21" i="129"/>
  <c r="I21" i="129" s="1"/>
  <c r="E21" i="132" l="1"/>
  <c r="F21" i="132"/>
  <c r="G21" i="132" s="1"/>
  <c r="B22" i="132" s="1"/>
  <c r="H21" i="132"/>
  <c r="I21" i="132" s="1"/>
  <c r="F22" i="131"/>
  <c r="G22" i="131" s="1"/>
  <c r="B23" i="131" s="1"/>
  <c r="D22" i="129"/>
  <c r="D23" i="130"/>
  <c r="E23" i="130" l="1"/>
  <c r="F23" i="130"/>
  <c r="G23" i="130" s="1"/>
  <c r="B24" i="130" s="1"/>
  <c r="D23" i="131"/>
  <c r="E22" i="129"/>
  <c r="H22" i="129" s="1"/>
  <c r="I22" i="129" s="1"/>
  <c r="D22" i="132"/>
  <c r="H23" i="130"/>
  <c r="I23" i="130" s="1"/>
  <c r="J4" i="130" s="1"/>
  <c r="F22" i="129" l="1"/>
  <c r="G22" i="129" s="1"/>
  <c r="B23" i="129" s="1"/>
  <c r="E23" i="131"/>
  <c r="H23" i="131" s="1"/>
  <c r="I23" i="131" s="1"/>
  <c r="J4" i="131" s="1"/>
  <c r="F23" i="131"/>
  <c r="G23" i="131" s="1"/>
  <c r="B24" i="131" s="1"/>
  <c r="D24" i="130"/>
  <c r="E22" i="132"/>
  <c r="H22" i="132" s="1"/>
  <c r="I22" i="132" s="1"/>
  <c r="D24" i="131" l="1"/>
  <c r="E24" i="130"/>
  <c r="H24" i="130" s="1"/>
  <c r="I24" i="130" s="1"/>
  <c r="D23" i="129"/>
  <c r="F22" i="132"/>
  <c r="G22" i="132" s="1"/>
  <c r="B23" i="132" s="1"/>
  <c r="F24" i="130" l="1"/>
  <c r="G24" i="130" s="1"/>
  <c r="B25" i="130" s="1"/>
  <c r="E23" i="129"/>
  <c r="H23" i="129" s="1"/>
  <c r="I23" i="129" s="1"/>
  <c r="J4" i="129" s="1"/>
  <c r="F23" i="129"/>
  <c r="G23" i="129" s="1"/>
  <c r="B24" i="129" s="1"/>
  <c r="D23" i="132"/>
  <c r="E24" i="131"/>
  <c r="H24" i="131" s="1"/>
  <c r="I24" i="131" s="1"/>
  <c r="F24" i="131"/>
  <c r="G24" i="131" s="1"/>
  <c r="B25" i="131" s="1"/>
  <c r="H23" i="132" l="1"/>
  <c r="I23" i="132" s="1"/>
  <c r="J4" i="132" s="1"/>
  <c r="E23" i="132"/>
  <c r="F23" i="132"/>
  <c r="G23" i="132" s="1"/>
  <c r="B24" i="132" s="1"/>
  <c r="D25" i="131"/>
  <c r="D24" i="129"/>
  <c r="D25" i="130"/>
  <c r="E25" i="131" l="1"/>
  <c r="H25" i="131" s="1"/>
  <c r="I25" i="131" s="1"/>
  <c r="F25" i="131"/>
  <c r="G25" i="131" s="1"/>
  <c r="B26" i="131" s="1"/>
  <c r="D24" i="132"/>
  <c r="E25" i="130"/>
  <c r="H25" i="130" s="1"/>
  <c r="I25" i="130" s="1"/>
  <c r="F25" i="130"/>
  <c r="G25" i="130" s="1"/>
  <c r="B26" i="130" s="1"/>
  <c r="E24" i="129"/>
  <c r="H24" i="129" s="1"/>
  <c r="I24" i="129" s="1"/>
  <c r="D26" i="130" l="1"/>
  <c r="E24" i="132"/>
  <c r="F24" i="132"/>
  <c r="G24" i="132" s="1"/>
  <c r="B25" i="132" s="1"/>
  <c r="H24" i="132"/>
  <c r="I24" i="132" s="1"/>
  <c r="D26" i="131"/>
  <c r="F24" i="129"/>
  <c r="G24" i="129" s="1"/>
  <c r="B25" i="129" s="1"/>
  <c r="D25" i="132" l="1"/>
  <c r="E26" i="131"/>
  <c r="F26" i="131"/>
  <c r="G26" i="131" s="1"/>
  <c r="B27" i="131" s="1"/>
  <c r="E26" i="130"/>
  <c r="H26" i="130" s="1"/>
  <c r="I26" i="130" s="1"/>
  <c r="F26" i="130"/>
  <c r="G26" i="130" s="1"/>
  <c r="B27" i="130" s="1"/>
  <c r="D25" i="129"/>
  <c r="H26" i="131"/>
  <c r="I26" i="131" s="1"/>
  <c r="E25" i="129" l="1"/>
  <c r="F25" i="129"/>
  <c r="G25" i="129" s="1"/>
  <c r="B26" i="129" s="1"/>
  <c r="D27" i="131"/>
  <c r="E25" i="132"/>
  <c r="F25" i="132"/>
  <c r="G25" i="132" s="1"/>
  <c r="B26" i="132" s="1"/>
  <c r="D27" i="130"/>
  <c r="H25" i="132"/>
  <c r="I25" i="132" s="1"/>
  <c r="H25" i="129"/>
  <c r="I25" i="129" s="1"/>
  <c r="D26" i="132" l="1"/>
  <c r="E27" i="130"/>
  <c r="F27" i="130"/>
  <c r="G27" i="130" s="1"/>
  <c r="B28" i="130" s="1"/>
  <c r="E27" i="131"/>
  <c r="H27" i="131" s="1"/>
  <c r="I27" i="131" s="1"/>
  <c r="D26" i="129"/>
  <c r="H27" i="130"/>
  <c r="I27" i="130" s="1"/>
  <c r="E26" i="129" l="1"/>
  <c r="H26" i="129" s="1"/>
  <c r="I26" i="129" s="1"/>
  <c r="F26" i="129"/>
  <c r="G26" i="129" s="1"/>
  <c r="B27" i="129" s="1"/>
  <c r="D28" i="130"/>
  <c r="F27" i="131"/>
  <c r="G27" i="131" s="1"/>
  <c r="B28" i="131" s="1"/>
  <c r="E26" i="132"/>
  <c r="H26" i="132" s="1"/>
  <c r="I26" i="132" s="1"/>
  <c r="F26" i="132"/>
  <c r="G26" i="132" s="1"/>
  <c r="B27" i="132" s="1"/>
  <c r="D27" i="132" l="1"/>
  <c r="E28" i="130"/>
  <c r="F28" i="130"/>
  <c r="G28" i="130" s="1"/>
  <c r="B29" i="130" s="1"/>
  <c r="H28" i="130"/>
  <c r="I28" i="130" s="1"/>
  <c r="D28" i="131"/>
  <c r="D27" i="129"/>
  <c r="E28" i="131" l="1"/>
  <c r="F28" i="131"/>
  <c r="G28" i="131" s="1"/>
  <c r="B29" i="131" s="1"/>
  <c r="D29" i="130"/>
  <c r="E27" i="129"/>
  <c r="H27" i="129" s="1"/>
  <c r="I27" i="129" s="1"/>
  <c r="E27" i="132"/>
  <c r="H27" i="132" s="1"/>
  <c r="I27" i="132" s="1"/>
  <c r="H28" i="131"/>
  <c r="I28" i="131" s="1"/>
  <c r="F27" i="129" l="1"/>
  <c r="G27" i="129" s="1"/>
  <c r="B28" i="129" s="1"/>
  <c r="E29" i="130"/>
  <c r="H29" i="130" s="1"/>
  <c r="I29" i="130" s="1"/>
  <c r="F29" i="130"/>
  <c r="G29" i="130" s="1"/>
  <c r="B30" i="130" s="1"/>
  <c r="D29" i="131"/>
  <c r="F27" i="132"/>
  <c r="G27" i="132" s="1"/>
  <c r="B28" i="132" s="1"/>
  <c r="E29" i="131" l="1"/>
  <c r="H29" i="131" s="1"/>
  <c r="I29" i="131" s="1"/>
  <c r="D28" i="129"/>
  <c r="D28" i="132"/>
  <c r="D30" i="130"/>
  <c r="E28" i="132" l="1"/>
  <c r="H28" i="132" s="1"/>
  <c r="I28" i="132" s="1"/>
  <c r="F28" i="132"/>
  <c r="G28" i="132" s="1"/>
  <c r="B29" i="132" s="1"/>
  <c r="E30" i="130"/>
  <c r="H30" i="130" s="1"/>
  <c r="I30" i="130" s="1"/>
  <c r="F30" i="130"/>
  <c r="G30" i="130" s="1"/>
  <c r="B31" i="130" s="1"/>
  <c r="E28" i="129"/>
  <c r="H28" i="129" s="1"/>
  <c r="I28" i="129" s="1"/>
  <c r="F29" i="131"/>
  <c r="G29" i="131" s="1"/>
  <c r="B30" i="131" s="1"/>
  <c r="F28" i="129" l="1"/>
  <c r="G28" i="129" s="1"/>
  <c r="B29" i="129" s="1"/>
  <c r="D29" i="132"/>
  <c r="D31" i="130"/>
  <c r="D30" i="131"/>
  <c r="E30" i="131" l="1"/>
  <c r="F30" i="131"/>
  <c r="G30" i="131" s="1"/>
  <c r="B31" i="131" s="1"/>
  <c r="E31" i="130"/>
  <c r="H31" i="130" s="1"/>
  <c r="I31" i="130" s="1"/>
  <c r="F31" i="130"/>
  <c r="G31" i="130" s="1"/>
  <c r="B32" i="130" s="1"/>
  <c r="E29" i="132"/>
  <c r="F29" i="132"/>
  <c r="G29" i="132" s="1"/>
  <c r="B30" i="132" s="1"/>
  <c r="H29" i="132"/>
  <c r="I29" i="132" s="1"/>
  <c r="H30" i="131"/>
  <c r="I30" i="131" s="1"/>
  <c r="D29" i="129"/>
  <c r="D32" i="130" l="1"/>
  <c r="D31" i="131"/>
  <c r="D30" i="132"/>
  <c r="E29" i="129"/>
  <c r="H29" i="129" s="1"/>
  <c r="I29" i="129" s="1"/>
  <c r="F29" i="129"/>
  <c r="G29" i="129" s="1"/>
  <c r="B30" i="129" s="1"/>
  <c r="E31" i="131" l="1"/>
  <c r="H31" i="131" s="1"/>
  <c r="I31" i="131" s="1"/>
  <c r="F31" i="131"/>
  <c r="G31" i="131" s="1"/>
  <c r="B32" i="131" s="1"/>
  <c r="D30" i="129"/>
  <c r="E32" i="130"/>
  <c r="H32" i="130" s="1"/>
  <c r="I32" i="130" s="1"/>
  <c r="E30" i="132"/>
  <c r="H30" i="132" s="1"/>
  <c r="I30" i="132" s="1"/>
  <c r="F32" i="130" l="1"/>
  <c r="G32" i="130" s="1"/>
  <c r="B33" i="130" s="1"/>
  <c r="E30" i="129"/>
  <c r="H30" i="129" s="1"/>
  <c r="I30" i="129" s="1"/>
  <c r="F30" i="129"/>
  <c r="G30" i="129" s="1"/>
  <c r="B31" i="129" s="1"/>
  <c r="D32" i="131"/>
  <c r="F30" i="132"/>
  <c r="G30" i="132" s="1"/>
  <c r="B31" i="132" s="1"/>
  <c r="D31" i="129" l="1"/>
  <c r="D31" i="132"/>
  <c r="E32" i="131"/>
  <c r="H32" i="131" s="1"/>
  <c r="I32" i="131" s="1"/>
  <c r="D33" i="130"/>
  <c r="E31" i="132" l="1"/>
  <c r="H31" i="132" s="1"/>
  <c r="I31" i="132" s="1"/>
  <c r="F31" i="132"/>
  <c r="G31" i="132" s="1"/>
  <c r="B32" i="132" s="1"/>
  <c r="E33" i="130"/>
  <c r="H33" i="130" s="1"/>
  <c r="I33" i="130" s="1"/>
  <c r="F33" i="130"/>
  <c r="G33" i="130" s="1"/>
  <c r="B34" i="130" s="1"/>
  <c r="E31" i="129"/>
  <c r="H31" i="129" s="1"/>
  <c r="I31" i="129" s="1"/>
  <c r="F32" i="131"/>
  <c r="G32" i="131" s="1"/>
  <c r="B33" i="131" s="1"/>
  <c r="F31" i="129" l="1"/>
  <c r="G31" i="129" s="1"/>
  <c r="B32" i="129" s="1"/>
  <c r="D34" i="130"/>
  <c r="D33" i="131"/>
  <c r="D32" i="132"/>
  <c r="E33" i="131" l="1"/>
  <c r="H33" i="131" s="1"/>
  <c r="I33" i="131" s="1"/>
  <c r="F33" i="131"/>
  <c r="G33" i="131" s="1"/>
  <c r="B34" i="131" s="1"/>
  <c r="E34" i="130"/>
  <c r="F34" i="130" s="1"/>
  <c r="G34" i="130" s="1"/>
  <c r="B35" i="130" s="1"/>
  <c r="E32" i="132"/>
  <c r="F32" i="132" s="1"/>
  <c r="G32" i="132" s="1"/>
  <c r="B33" i="132" s="1"/>
  <c r="H34" i="130"/>
  <c r="I34" i="130" s="1"/>
  <c r="D32" i="129"/>
  <c r="D33" i="132" l="1"/>
  <c r="D35" i="130"/>
  <c r="H32" i="132"/>
  <c r="I32" i="132" s="1"/>
  <c r="D34" i="131"/>
  <c r="E32" i="129"/>
  <c r="F32" i="129" s="1"/>
  <c r="G32" i="129" s="1"/>
  <c r="B33" i="129" s="1"/>
  <c r="D33" i="129" l="1"/>
  <c r="H34" i="131"/>
  <c r="I34" i="131" s="1"/>
  <c r="E35" i="130"/>
  <c r="H35" i="130" s="1"/>
  <c r="I35" i="130" s="1"/>
  <c r="H32" i="129"/>
  <c r="I32" i="129" s="1"/>
  <c r="E33" i="132"/>
  <c r="H33" i="132" s="1"/>
  <c r="I33" i="132" s="1"/>
  <c r="E34" i="131"/>
  <c r="F34" i="131"/>
  <c r="G34" i="131" s="1"/>
  <c r="B35" i="131" s="1"/>
  <c r="F35" i="130" l="1"/>
  <c r="G35" i="130" s="1"/>
  <c r="B36" i="130" s="1"/>
  <c r="D35" i="131"/>
  <c r="F33" i="132"/>
  <c r="G33" i="132" s="1"/>
  <c r="B34" i="132" s="1"/>
  <c r="E33" i="129"/>
  <c r="H33" i="129" s="1"/>
  <c r="I33" i="129" s="1"/>
  <c r="F33" i="129"/>
  <c r="G33" i="129" s="1"/>
  <c r="B34" i="129" s="1"/>
  <c r="D34" i="129" l="1"/>
  <c r="D34" i="132"/>
  <c r="D36" i="130"/>
  <c r="E35" i="131"/>
  <c r="H35" i="131" s="1"/>
  <c r="I35" i="131" s="1"/>
  <c r="F35" i="131"/>
  <c r="G35" i="131" s="1"/>
  <c r="B36" i="131" s="1"/>
  <c r="D36" i="131" l="1"/>
  <c r="E36" i="130"/>
  <c r="H36" i="130" s="1"/>
  <c r="I36" i="130" s="1"/>
  <c r="E34" i="129"/>
  <c r="H34" i="129" s="1"/>
  <c r="I34" i="129" s="1"/>
  <c r="F34" i="129"/>
  <c r="G34" i="129" s="1"/>
  <c r="B35" i="129" s="1"/>
  <c r="E34" i="132"/>
  <c r="H34" i="132" s="1"/>
  <c r="I34" i="132" s="1"/>
  <c r="F34" i="132"/>
  <c r="G34" i="132" s="1"/>
  <c r="B35" i="132" s="1"/>
  <c r="D35" i="129" l="1"/>
  <c r="F36" i="130"/>
  <c r="G36" i="130" s="1"/>
  <c r="B37" i="130" s="1"/>
  <c r="E36" i="131"/>
  <c r="F36" i="131"/>
  <c r="G36" i="131" s="1"/>
  <c r="B37" i="131" s="1"/>
  <c r="H36" i="131"/>
  <c r="I36" i="131" s="1"/>
  <c r="D35" i="132"/>
  <c r="D37" i="130" l="1"/>
  <c r="E35" i="129"/>
  <c r="F35" i="129" s="1"/>
  <c r="G35" i="129" s="1"/>
  <c r="D37" i="131"/>
  <c r="E35" i="132"/>
  <c r="H35" i="132" s="1"/>
  <c r="I35" i="132" s="1"/>
  <c r="F35" i="132"/>
  <c r="G35" i="132" s="1"/>
  <c r="B36" i="132" s="1"/>
  <c r="H35" i="129"/>
  <c r="I35" i="129" s="1"/>
  <c r="J7" i="129" s="1"/>
  <c r="L7" i="129" s="1"/>
  <c r="E37" i="131" l="1"/>
  <c r="H37" i="131" s="1"/>
  <c r="I37" i="131" s="1"/>
  <c r="F37" i="131"/>
  <c r="G37" i="131" s="1"/>
  <c r="B38" i="131" s="1"/>
  <c r="D36" i="132"/>
  <c r="E37" i="130"/>
  <c r="H37" i="130" s="1"/>
  <c r="I37" i="130" s="1"/>
  <c r="F37" i="130"/>
  <c r="G37" i="130" s="1"/>
  <c r="B38" i="130" s="1"/>
  <c r="D38" i="130" l="1"/>
  <c r="E36" i="132"/>
  <c r="H36" i="132" s="1"/>
  <c r="I36" i="132" s="1"/>
  <c r="D38" i="131"/>
  <c r="E38" i="130" l="1"/>
  <c r="F38" i="130"/>
  <c r="G38" i="130" s="1"/>
  <c r="B39" i="130" s="1"/>
  <c r="E38" i="131"/>
  <c r="H38" i="131" s="1"/>
  <c r="I38" i="131" s="1"/>
  <c r="F36" i="132"/>
  <c r="G36" i="132" s="1"/>
  <c r="B37" i="132" s="1"/>
  <c r="H38" i="130"/>
  <c r="I38" i="130" s="1"/>
  <c r="D37" i="132" l="1"/>
  <c r="D39" i="130"/>
  <c r="F38" i="131"/>
  <c r="G38" i="131" s="1"/>
  <c r="B39" i="131" s="1"/>
  <c r="D39" i="131" l="1"/>
  <c r="E37" i="132"/>
  <c r="F37" i="132"/>
  <c r="G37" i="132" s="1"/>
  <c r="B38" i="132" s="1"/>
  <c r="H37" i="132"/>
  <c r="I37" i="132" s="1"/>
  <c r="E39" i="130"/>
  <c r="H39" i="130" s="1"/>
  <c r="I39" i="130" s="1"/>
  <c r="F39" i="130" l="1"/>
  <c r="G39" i="130" s="1"/>
  <c r="B40" i="130" s="1"/>
  <c r="D38" i="132"/>
  <c r="E39" i="131"/>
  <c r="H39" i="131" s="1"/>
  <c r="I39" i="131" s="1"/>
  <c r="F39" i="131"/>
  <c r="G39" i="131" s="1"/>
  <c r="B40" i="131" s="1"/>
  <c r="D40" i="131" l="1"/>
  <c r="E38" i="132"/>
  <c r="H38" i="132" s="1"/>
  <c r="I38" i="132" s="1"/>
  <c r="D40" i="130"/>
  <c r="F38" i="132" l="1"/>
  <c r="G38" i="132" s="1"/>
  <c r="B39" i="132" s="1"/>
  <c r="E40" i="131"/>
  <c r="H40" i="131" s="1"/>
  <c r="I40" i="131" s="1"/>
  <c r="F40" i="131"/>
  <c r="G40" i="131" s="1"/>
  <c r="B41" i="131" s="1"/>
  <c r="E40" i="130"/>
  <c r="H40" i="130" s="1"/>
  <c r="I40" i="130" s="1"/>
  <c r="F40" i="130"/>
  <c r="G40" i="130" s="1"/>
  <c r="B41" i="130" s="1"/>
  <c r="D41" i="131" l="1"/>
  <c r="D41" i="130"/>
  <c r="D39" i="132"/>
  <c r="E39" i="132" l="1"/>
  <c r="H39" i="132" s="1"/>
  <c r="I39" i="132" s="1"/>
  <c r="F39" i="132"/>
  <c r="G39" i="132" s="1"/>
  <c r="B40" i="132" s="1"/>
  <c r="E41" i="131"/>
  <c r="F41" i="131" s="1"/>
  <c r="G41" i="131" s="1"/>
  <c r="B42" i="131" s="1"/>
  <c r="E41" i="130"/>
  <c r="H41" i="130" s="1"/>
  <c r="I41" i="130" s="1"/>
  <c r="F41" i="130"/>
  <c r="G41" i="130" s="1"/>
  <c r="B42" i="130" s="1"/>
  <c r="D42" i="131" l="1"/>
  <c r="H41" i="131"/>
  <c r="I41" i="131" s="1"/>
  <c r="D42" i="130"/>
  <c r="D40" i="132"/>
  <c r="E42" i="130" l="1"/>
  <c r="H42" i="130" s="1"/>
  <c r="I42" i="130" s="1"/>
  <c r="F42" i="130"/>
  <c r="G42" i="130" s="1"/>
  <c r="B43" i="130" s="1"/>
  <c r="E42" i="131"/>
  <c r="H42" i="131" s="1"/>
  <c r="I42" i="131" s="1"/>
  <c r="E40" i="132"/>
  <c r="F40" i="132"/>
  <c r="G40" i="132" s="1"/>
  <c r="B41" i="132" s="1"/>
  <c r="H40" i="132"/>
  <c r="I40" i="132" s="1"/>
  <c r="D41" i="132" l="1"/>
  <c r="F42" i="131"/>
  <c r="G42" i="131" s="1"/>
  <c r="B43" i="131" s="1"/>
  <c r="D43" i="130"/>
  <c r="D43" i="131" l="1"/>
  <c r="E43" i="130"/>
  <c r="H43" i="130" s="1"/>
  <c r="I43" i="130" s="1"/>
  <c r="E41" i="132"/>
  <c r="F41" i="132" s="1"/>
  <c r="G41" i="132" s="1"/>
  <c r="B42" i="132" s="1"/>
  <c r="H41" i="132"/>
  <c r="I41" i="132" s="1"/>
  <c r="D42" i="132" l="1"/>
  <c r="E43" i="131"/>
  <c r="F43" i="131"/>
  <c r="G43" i="131" s="1"/>
  <c r="B44" i="131" s="1"/>
  <c r="H43" i="131"/>
  <c r="I43" i="131" s="1"/>
  <c r="F43" i="130"/>
  <c r="G43" i="130" s="1"/>
  <c r="B44" i="130" s="1"/>
  <c r="D44" i="130" l="1"/>
  <c r="D44" i="131"/>
  <c r="E42" i="132"/>
  <c r="H42" i="132" s="1"/>
  <c r="I42" i="132" s="1"/>
  <c r="E44" i="131" l="1"/>
  <c r="F44" i="131" s="1"/>
  <c r="G44" i="131" s="1"/>
  <c r="B45" i="131" s="1"/>
  <c r="E44" i="130"/>
  <c r="F44" i="130"/>
  <c r="G44" i="130" s="1"/>
  <c r="B45" i="130" s="1"/>
  <c r="F42" i="132"/>
  <c r="G42" i="132" s="1"/>
  <c r="B43" i="132" s="1"/>
  <c r="H44" i="131"/>
  <c r="I44" i="131" s="1"/>
  <c r="H44" i="130"/>
  <c r="I44" i="130" s="1"/>
  <c r="D45" i="131" l="1"/>
  <c r="D45" i="130"/>
  <c r="D43" i="132"/>
  <c r="E45" i="130" l="1"/>
  <c r="F45" i="130"/>
  <c r="G45" i="130" s="1"/>
  <c r="B46" i="130" s="1"/>
  <c r="E45" i="131"/>
  <c r="F45" i="131"/>
  <c r="G45" i="131" s="1"/>
  <c r="B46" i="131" s="1"/>
  <c r="H45" i="131"/>
  <c r="I45" i="131" s="1"/>
  <c r="E43" i="132"/>
  <c r="H43" i="132" s="1"/>
  <c r="I43" i="132" s="1"/>
  <c r="F43" i="132"/>
  <c r="G43" i="132" s="1"/>
  <c r="B44" i="132" s="1"/>
  <c r="H45" i="130"/>
  <c r="I45" i="130" s="1"/>
  <c r="D44" i="132" l="1"/>
  <c r="D46" i="131"/>
  <c r="D46" i="130"/>
  <c r="E44" i="132" l="1"/>
  <c r="H44" i="132" s="1"/>
  <c r="I44" i="132" s="1"/>
  <c r="F44" i="132"/>
  <c r="G44" i="132" s="1"/>
  <c r="B45" i="132" s="1"/>
  <c r="E46" i="131"/>
  <c r="H46" i="131" s="1"/>
  <c r="I46" i="131" s="1"/>
  <c r="F46" i="131"/>
  <c r="G46" i="131" s="1"/>
  <c r="B47" i="131" s="1"/>
  <c r="E46" i="130"/>
  <c r="H46" i="130" s="1"/>
  <c r="I46" i="130" s="1"/>
  <c r="F46" i="130" l="1"/>
  <c r="G46" i="130" s="1"/>
  <c r="B47" i="130" s="1"/>
  <c r="D45" i="132"/>
  <c r="D47" i="131"/>
  <c r="E47" i="131" l="1"/>
  <c r="H47" i="131" s="1"/>
  <c r="I47" i="131" s="1"/>
  <c r="E45" i="132"/>
  <c r="H45" i="132" s="1"/>
  <c r="I45" i="132" s="1"/>
  <c r="F45" i="132"/>
  <c r="G45" i="132" s="1"/>
  <c r="B46" i="132" s="1"/>
  <c r="D47" i="130"/>
  <c r="E47" i="130" l="1"/>
  <c r="H47" i="130" s="1"/>
  <c r="I47" i="130" s="1"/>
  <c r="J7" i="130" s="1"/>
  <c r="F47" i="130"/>
  <c r="G47" i="130" s="1"/>
  <c r="D46" i="132"/>
  <c r="F47" i="131"/>
  <c r="G47" i="131" s="1"/>
  <c r="B48" i="131" s="1"/>
  <c r="D48" i="131" l="1"/>
  <c r="E46" i="132"/>
  <c r="H46" i="132" s="1"/>
  <c r="I46" i="132" s="1"/>
  <c r="F46" i="132"/>
  <c r="G46" i="132" s="1"/>
  <c r="B47" i="132" s="1"/>
  <c r="E48" i="131" l="1"/>
  <c r="F48" i="131"/>
  <c r="G48" i="131" s="1"/>
  <c r="B49" i="131" s="1"/>
  <c r="D47" i="132"/>
  <c r="H48" i="131"/>
  <c r="I48" i="131" s="1"/>
  <c r="D49" i="131" l="1"/>
  <c r="E47" i="132"/>
  <c r="H47" i="132" s="1"/>
  <c r="I47" i="132" s="1"/>
  <c r="F47" i="132"/>
  <c r="G47" i="132" s="1"/>
  <c r="B48" i="132" s="1"/>
  <c r="D48" i="132" l="1"/>
  <c r="E49" i="131"/>
  <c r="F49" i="131" s="1"/>
  <c r="G49" i="131" s="1"/>
  <c r="B50" i="131" s="1"/>
  <c r="H49" i="131"/>
  <c r="I49" i="131" s="1"/>
  <c r="D50" i="131" l="1"/>
  <c r="E48" i="132"/>
  <c r="H48" i="132" s="1"/>
  <c r="I48" i="132" s="1"/>
  <c r="F48" i="132" l="1"/>
  <c r="G48" i="132" s="1"/>
  <c r="B49" i="132" s="1"/>
  <c r="E50" i="131"/>
  <c r="F50" i="131"/>
  <c r="G50" i="131" s="1"/>
  <c r="B51" i="131" s="1"/>
  <c r="H50" i="131"/>
  <c r="I50" i="131" s="1"/>
  <c r="D51" i="131" l="1"/>
  <c r="D49" i="132"/>
  <c r="E49" i="132" l="1"/>
  <c r="F49" i="132"/>
  <c r="G49" i="132" s="1"/>
  <c r="B50" i="132" s="1"/>
  <c r="E51" i="131"/>
  <c r="H51" i="131" s="1"/>
  <c r="I51" i="131" s="1"/>
  <c r="H49" i="132"/>
  <c r="I49" i="132" s="1"/>
  <c r="F51" i="131" l="1"/>
  <c r="G51" i="131" s="1"/>
  <c r="B52" i="131" s="1"/>
  <c r="D50" i="132"/>
  <c r="E50" i="132" l="1"/>
  <c r="H50" i="132" s="1"/>
  <c r="I50" i="132" s="1"/>
  <c r="D52" i="131"/>
  <c r="E52" i="131" l="1"/>
  <c r="H52" i="131" s="1"/>
  <c r="I52" i="131" s="1"/>
  <c r="F52" i="131"/>
  <c r="G52" i="131" s="1"/>
  <c r="B53" i="131" s="1"/>
  <c r="F50" i="132"/>
  <c r="G50" i="132" s="1"/>
  <c r="B51" i="132" s="1"/>
  <c r="D51" i="132" l="1"/>
  <c r="D53" i="131"/>
  <c r="E53" i="131" l="1"/>
  <c r="H53" i="131" s="1"/>
  <c r="I53" i="131" s="1"/>
  <c r="F53" i="131"/>
  <c r="G53" i="131" s="1"/>
  <c r="B54" i="131" s="1"/>
  <c r="E51" i="132"/>
  <c r="H51" i="132" s="1"/>
  <c r="I51" i="132" s="1"/>
  <c r="F51" i="132"/>
  <c r="G51" i="132" s="1"/>
  <c r="B52" i="132" s="1"/>
  <c r="D54" i="131" l="1"/>
  <c r="D52" i="132"/>
  <c r="E52" i="132" l="1"/>
  <c r="H52" i="132" s="1"/>
  <c r="I52" i="132" s="1"/>
  <c r="E54" i="131"/>
  <c r="H54" i="131" s="1"/>
  <c r="I54" i="131" s="1"/>
  <c r="F54" i="131" l="1"/>
  <c r="G54" i="131" s="1"/>
  <c r="B55" i="131" s="1"/>
  <c r="F52" i="132"/>
  <c r="G52" i="132" s="1"/>
  <c r="B53" i="132" s="1"/>
  <c r="D53" i="132" l="1"/>
  <c r="D55" i="131"/>
  <c r="E55" i="131" l="1"/>
  <c r="F55" i="131"/>
  <c r="G55" i="131" s="1"/>
  <c r="B56" i="131" s="1"/>
  <c r="H55" i="131"/>
  <c r="I55" i="131" s="1"/>
  <c r="E53" i="132"/>
  <c r="F53" i="132"/>
  <c r="G53" i="132" s="1"/>
  <c r="B54" i="132" s="1"/>
  <c r="H53" i="132"/>
  <c r="I53" i="132" s="1"/>
  <c r="D54" i="132" l="1"/>
  <c r="D56" i="131"/>
  <c r="E56" i="131" l="1"/>
  <c r="F56" i="131"/>
  <c r="G56" i="131" s="1"/>
  <c r="B57" i="131" s="1"/>
  <c r="H56" i="131"/>
  <c r="I56" i="131" s="1"/>
  <c r="E54" i="132"/>
  <c r="H54" i="132" s="1"/>
  <c r="I54" i="132" s="1"/>
  <c r="F54" i="132" l="1"/>
  <c r="G54" i="132" s="1"/>
  <c r="B55" i="132" s="1"/>
  <c r="D57" i="131"/>
  <c r="E57" i="131" l="1"/>
  <c r="H57" i="131" s="1"/>
  <c r="I57" i="131" s="1"/>
  <c r="F57" i="131"/>
  <c r="G57" i="131" s="1"/>
  <c r="B58" i="131" s="1"/>
  <c r="D55" i="132"/>
  <c r="E55" i="132" l="1"/>
  <c r="H55" i="132" s="1"/>
  <c r="I55" i="132" s="1"/>
  <c r="F55" i="132"/>
  <c r="G55" i="132" s="1"/>
  <c r="B56" i="132" s="1"/>
  <c r="D58" i="131"/>
  <c r="E58" i="131" l="1"/>
  <c r="H58" i="131" s="1"/>
  <c r="I58" i="131" s="1"/>
  <c r="F58" i="131"/>
  <c r="G58" i="131" s="1"/>
  <c r="B59" i="131" s="1"/>
  <c r="D56" i="132"/>
  <c r="E56" i="132" l="1"/>
  <c r="H56" i="132" s="1"/>
  <c r="I56" i="132" s="1"/>
  <c r="F56" i="132"/>
  <c r="G56" i="132" s="1"/>
  <c r="B57" i="132" s="1"/>
  <c r="D59" i="131"/>
  <c r="E59" i="131" l="1"/>
  <c r="H59" i="131" s="1"/>
  <c r="I59" i="131" s="1"/>
  <c r="J7" i="131" s="1"/>
  <c r="F59" i="131"/>
  <c r="G59" i="131" s="1"/>
  <c r="D57" i="132"/>
  <c r="E57" i="132" l="1"/>
  <c r="H57" i="132" s="1"/>
  <c r="I57" i="132" s="1"/>
  <c r="F57" i="132"/>
  <c r="G57" i="132" s="1"/>
  <c r="B58" i="132" s="1"/>
  <c r="D58" i="132" l="1"/>
  <c r="E58" i="132" l="1"/>
  <c r="F58" i="132"/>
  <c r="G58" i="132" s="1"/>
  <c r="B59" i="132" s="1"/>
  <c r="H58" i="132"/>
  <c r="I58" i="132" s="1"/>
  <c r="D59" i="132" l="1"/>
  <c r="E59" i="132" l="1"/>
  <c r="H59" i="132" s="1"/>
  <c r="I59" i="132" s="1"/>
  <c r="F59" i="132"/>
  <c r="G59" i="132" s="1"/>
  <c r="B60" i="132" s="1"/>
  <c r="D60" i="132" l="1"/>
  <c r="E60" i="132" l="1"/>
  <c r="F60" i="132"/>
  <c r="G60" i="132" s="1"/>
  <c r="B61" i="132" s="1"/>
  <c r="H60" i="132"/>
  <c r="I60" i="132" s="1"/>
  <c r="D61" i="132" l="1"/>
  <c r="E61" i="132" l="1"/>
  <c r="F61" i="132"/>
  <c r="G61" i="132" s="1"/>
  <c r="B62" i="132" s="1"/>
  <c r="H61" i="132"/>
  <c r="I61" i="132" s="1"/>
  <c r="D62" i="132" l="1"/>
  <c r="E62" i="132" l="1"/>
  <c r="F62" i="132"/>
  <c r="G62" i="132" s="1"/>
  <c r="B63" i="132" s="1"/>
  <c r="H62" i="132"/>
  <c r="I62" i="132" s="1"/>
  <c r="D63" i="132" l="1"/>
  <c r="E63" i="132" l="1"/>
  <c r="H63" i="132" s="1"/>
  <c r="I63" i="132" s="1"/>
  <c r="F63" i="132"/>
  <c r="G63" i="132" s="1"/>
  <c r="B64" i="132" s="1"/>
  <c r="D64" i="132" l="1"/>
  <c r="E64" i="132" l="1"/>
  <c r="F64" i="132"/>
  <c r="G64" i="132" s="1"/>
  <c r="B65" i="132" s="1"/>
  <c r="H64" i="132"/>
  <c r="I64" i="132" s="1"/>
  <c r="D65" i="132" l="1"/>
  <c r="E65" i="132" l="1"/>
  <c r="F65" i="132"/>
  <c r="G65" i="132" s="1"/>
  <c r="B66" i="132" s="1"/>
  <c r="H65" i="132"/>
  <c r="I65" i="132" s="1"/>
  <c r="D66" i="132" l="1"/>
  <c r="E66" i="132" l="1"/>
  <c r="F66" i="132"/>
  <c r="G66" i="132" s="1"/>
  <c r="B67" i="132" s="1"/>
  <c r="H66" i="132"/>
  <c r="I66" i="132" s="1"/>
  <c r="D67" i="132" l="1"/>
  <c r="E67" i="132" l="1"/>
  <c r="H67" i="132" s="1"/>
  <c r="I67" i="132" s="1"/>
  <c r="F67" i="132"/>
  <c r="G67" i="132" s="1"/>
  <c r="B68" i="132" s="1"/>
  <c r="D68" i="132" l="1"/>
  <c r="E68" i="132" l="1"/>
  <c r="H68" i="132" s="1"/>
  <c r="I68" i="132" s="1"/>
  <c r="F68" i="132"/>
  <c r="G68" i="132" s="1"/>
  <c r="B69" i="132" s="1"/>
  <c r="B11" i="128"/>
  <c r="H10" i="128"/>
  <c r="G10" i="128"/>
  <c r="B7" i="128"/>
  <c r="D6" i="128"/>
  <c r="D69" i="132" l="1"/>
  <c r="D11" i="128"/>
  <c r="E11" i="128" s="1"/>
  <c r="C64" i="128"/>
  <c r="C63" i="128"/>
  <c r="C62" i="128"/>
  <c r="C61" i="128"/>
  <c r="C60" i="128"/>
  <c r="C59" i="128"/>
  <c r="C58" i="128"/>
  <c r="C57" i="128"/>
  <c r="C56" i="128"/>
  <c r="C55" i="128"/>
  <c r="C54" i="128"/>
  <c r="C53" i="128"/>
  <c r="C52" i="128"/>
  <c r="C51" i="128"/>
  <c r="C50" i="128"/>
  <c r="C49" i="128"/>
  <c r="C48" i="128"/>
  <c r="C47" i="128"/>
  <c r="C46" i="128"/>
  <c r="C45" i="128"/>
  <c r="C44" i="128"/>
  <c r="C43" i="128"/>
  <c r="C42" i="128"/>
  <c r="C41" i="128"/>
  <c r="C40" i="128"/>
  <c r="C39" i="128"/>
  <c r="C38" i="128"/>
  <c r="C37" i="128"/>
  <c r="C36" i="128"/>
  <c r="C35" i="128"/>
  <c r="C34" i="128"/>
  <c r="C33" i="128"/>
  <c r="C32" i="128"/>
  <c r="C31" i="128"/>
  <c r="C30" i="128"/>
  <c r="C29" i="128"/>
  <c r="C28" i="128"/>
  <c r="C27" i="128"/>
  <c r="C26" i="128"/>
  <c r="C25" i="128"/>
  <c r="C24" i="128"/>
  <c r="C23" i="128"/>
  <c r="C22" i="128"/>
  <c r="C21" i="128"/>
  <c r="C20" i="128"/>
  <c r="C19" i="128"/>
  <c r="C18" i="128"/>
  <c r="C17" i="128"/>
  <c r="C16" i="128"/>
  <c r="C15" i="128"/>
  <c r="C14" i="128"/>
  <c r="C13" i="128"/>
  <c r="C12" i="128"/>
  <c r="C11" i="128"/>
  <c r="E69" i="132" l="1"/>
  <c r="F69" i="132"/>
  <c r="G69" i="132" s="1"/>
  <c r="B70" i="132" s="1"/>
  <c r="H69" i="132"/>
  <c r="I69" i="132" s="1"/>
  <c r="F11" i="128"/>
  <c r="G11" i="128" s="1"/>
  <c r="B12" i="128" s="1"/>
  <c r="H11" i="128"/>
  <c r="I11" i="128" s="1"/>
  <c r="D70" i="132" l="1"/>
  <c r="D12" i="128"/>
  <c r="E70" i="132" l="1"/>
  <c r="H70" i="132" s="1"/>
  <c r="I70" i="132" s="1"/>
  <c r="F70" i="132"/>
  <c r="G70" i="132" s="1"/>
  <c r="B71" i="132" s="1"/>
  <c r="E12" i="128"/>
  <c r="F12" i="128" s="1"/>
  <c r="G12" i="128" s="1"/>
  <c r="B13" i="128" s="1"/>
  <c r="D71" i="132" l="1"/>
  <c r="D13" i="128"/>
  <c r="H12" i="128"/>
  <c r="I12" i="128" s="1"/>
  <c r="E71" i="132" l="1"/>
  <c r="F71" i="132"/>
  <c r="G71" i="132" s="1"/>
  <c r="H71" i="132"/>
  <c r="I71" i="132" s="1"/>
  <c r="J7" i="132" s="1"/>
  <c r="E13" i="128"/>
  <c r="F13" i="128" s="1"/>
  <c r="G13" i="128" s="1"/>
  <c r="B14" i="128" s="1"/>
  <c r="D14" i="128" l="1"/>
  <c r="H13" i="128"/>
  <c r="I13" i="128" s="1"/>
  <c r="E14" i="128" l="1"/>
  <c r="F14" i="128"/>
  <c r="G14" i="128" s="1"/>
  <c r="B15" i="128" s="1"/>
  <c r="H14" i="128"/>
  <c r="I14" i="128" s="1"/>
  <c r="D15" i="128" l="1"/>
  <c r="E15" i="128" l="1"/>
  <c r="F15" i="128" s="1"/>
  <c r="G15" i="128" s="1"/>
  <c r="B16" i="128" s="1"/>
  <c r="D16" i="128" l="1"/>
  <c r="H15" i="128"/>
  <c r="I15" i="128" s="1"/>
  <c r="H16" i="128" l="1"/>
  <c r="I16" i="128" s="1"/>
  <c r="E16" i="128"/>
  <c r="F16" i="128"/>
  <c r="G16" i="128" s="1"/>
  <c r="B17" i="128" s="1"/>
  <c r="D17" i="128" l="1"/>
  <c r="E17" i="128" l="1"/>
  <c r="F17" i="128" s="1"/>
  <c r="G17" i="128" s="1"/>
  <c r="B18" i="128" s="1"/>
  <c r="D18" i="128" l="1"/>
  <c r="H17" i="128"/>
  <c r="I17" i="128" s="1"/>
  <c r="E18" i="128" l="1"/>
  <c r="F18" i="128" s="1"/>
  <c r="G18" i="128" s="1"/>
  <c r="B19" i="128" s="1"/>
  <c r="D19" i="128" l="1"/>
  <c r="H18" i="128"/>
  <c r="I18" i="128" s="1"/>
  <c r="E19" i="128" l="1"/>
  <c r="H19" i="128" s="1"/>
  <c r="I19" i="128" s="1"/>
  <c r="F19" i="128" l="1"/>
  <c r="G19" i="128" s="1"/>
  <c r="B20" i="128" s="1"/>
  <c r="D20" i="128" l="1"/>
  <c r="E20" i="128" l="1"/>
  <c r="F20" i="128"/>
  <c r="G20" i="128" s="1"/>
  <c r="B21" i="128" s="1"/>
  <c r="H20" i="128"/>
  <c r="I20" i="128" s="1"/>
  <c r="D21" i="128" l="1"/>
  <c r="E21" i="128" l="1"/>
  <c r="H21" i="128" s="1"/>
  <c r="I21" i="128" s="1"/>
  <c r="F21" i="128"/>
  <c r="G21" i="128" s="1"/>
  <c r="B22" i="128" s="1"/>
  <c r="D22" i="128" l="1"/>
  <c r="E22" i="128" l="1"/>
  <c r="F22" i="128"/>
  <c r="G22" i="128" s="1"/>
  <c r="B23" i="128" s="1"/>
  <c r="H22" i="128"/>
  <c r="I22" i="128" s="1"/>
  <c r="J3" i="128" s="1"/>
  <c r="D23" i="128" l="1"/>
  <c r="E23" i="128" l="1"/>
  <c r="F23" i="128"/>
  <c r="G23" i="128" s="1"/>
  <c r="B24" i="128" s="1"/>
  <c r="H23" i="128"/>
  <c r="I23" i="128" s="1"/>
  <c r="D24" i="128" l="1"/>
  <c r="E24" i="128" l="1"/>
  <c r="F24" i="128" s="1"/>
  <c r="G24" i="128" s="1"/>
  <c r="B25" i="128" s="1"/>
  <c r="D25" i="128" l="1"/>
  <c r="H24" i="128"/>
  <c r="I24" i="128" s="1"/>
  <c r="E25" i="128" l="1"/>
  <c r="F25" i="128" s="1"/>
  <c r="G25" i="128" s="1"/>
  <c r="B26" i="128" s="1"/>
  <c r="D26" i="128" l="1"/>
  <c r="H25" i="128"/>
  <c r="I25" i="128" s="1"/>
  <c r="E26" i="128" l="1"/>
  <c r="F26" i="128" s="1"/>
  <c r="G26" i="128" s="1"/>
  <c r="B27" i="128" s="1"/>
  <c r="D27" i="128" l="1"/>
  <c r="H26" i="128"/>
  <c r="I26" i="128" s="1"/>
  <c r="E27" i="128" l="1"/>
  <c r="F27" i="128"/>
  <c r="G27" i="128" s="1"/>
  <c r="B28" i="128" s="1"/>
  <c r="H27" i="128"/>
  <c r="I27" i="128" s="1"/>
  <c r="D28" i="128" l="1"/>
  <c r="E28" i="128" l="1"/>
  <c r="F28" i="128"/>
  <c r="G28" i="128" s="1"/>
  <c r="B29" i="128" s="1"/>
  <c r="H28" i="128"/>
  <c r="I28" i="128" s="1"/>
  <c r="D29" i="128" l="1"/>
  <c r="E29" i="128" l="1"/>
  <c r="H29" i="128" s="1"/>
  <c r="I29" i="128" s="1"/>
  <c r="F29" i="128" l="1"/>
  <c r="G29" i="128" s="1"/>
  <c r="B30" i="128" s="1"/>
  <c r="D30" i="128" l="1"/>
  <c r="E30" i="128" l="1"/>
  <c r="F30" i="128" s="1"/>
  <c r="G30" i="128" s="1"/>
  <c r="B31" i="128" s="1"/>
  <c r="H30" i="128"/>
  <c r="I30" i="128" s="1"/>
  <c r="D31" i="128" l="1"/>
  <c r="E31" i="128" l="1"/>
  <c r="F31" i="128"/>
  <c r="G31" i="128" s="1"/>
  <c r="B32" i="128" s="1"/>
  <c r="H31" i="128"/>
  <c r="I31" i="128" s="1"/>
  <c r="D32" i="128" l="1"/>
  <c r="E32" i="128" l="1"/>
  <c r="H32" i="128" s="1"/>
  <c r="I32" i="128" s="1"/>
  <c r="F32" i="128"/>
  <c r="G32" i="128" s="1"/>
  <c r="B33" i="128" s="1"/>
  <c r="D33" i="128" l="1"/>
  <c r="E33" i="128" l="1"/>
  <c r="F33" i="128"/>
  <c r="G33" i="128" s="1"/>
  <c r="B34" i="128" s="1"/>
  <c r="H33" i="128"/>
  <c r="I33" i="128" s="1"/>
  <c r="D34" i="128" l="1"/>
  <c r="E34" i="128" l="1"/>
  <c r="H34" i="128" s="1"/>
  <c r="I34" i="128" s="1"/>
  <c r="F34" i="128" l="1"/>
  <c r="G34" i="128" s="1"/>
  <c r="B35" i="128" s="1"/>
  <c r="D35" i="128" l="1"/>
  <c r="E35" i="128" l="1"/>
  <c r="F35" i="128" s="1"/>
  <c r="G35" i="128" s="1"/>
  <c r="B36" i="128" s="1"/>
  <c r="D36" i="128" l="1"/>
  <c r="H35" i="128"/>
  <c r="I35" i="128" s="1"/>
  <c r="E36" i="128" l="1"/>
  <c r="H36" i="128" s="1"/>
  <c r="I36" i="128" s="1"/>
  <c r="F36" i="128"/>
  <c r="G36" i="128" s="1"/>
  <c r="B37" i="128" s="1"/>
  <c r="D37" i="128" l="1"/>
  <c r="E37" i="128" l="1"/>
  <c r="F37" i="128" s="1"/>
  <c r="G37" i="128" s="1"/>
  <c r="B38" i="128" s="1"/>
  <c r="H37" i="128"/>
  <c r="I37" i="128" s="1"/>
  <c r="D38" i="128" l="1"/>
  <c r="E38" i="128" l="1"/>
  <c r="F38" i="128" s="1"/>
  <c r="G38" i="128" s="1"/>
  <c r="B39" i="128" s="1"/>
  <c r="D39" i="128" l="1"/>
  <c r="H38" i="128"/>
  <c r="I38" i="128" s="1"/>
  <c r="E39" i="128" l="1"/>
  <c r="F39" i="128"/>
  <c r="G39" i="128" s="1"/>
  <c r="B40" i="128" s="1"/>
  <c r="H39" i="128"/>
  <c r="I39" i="128" s="1"/>
  <c r="D40" i="128" l="1"/>
  <c r="E40" i="128" l="1"/>
  <c r="F40" i="128"/>
  <c r="G40" i="128" s="1"/>
  <c r="B41" i="128" s="1"/>
  <c r="H40" i="128"/>
  <c r="I40" i="128" s="1"/>
  <c r="D41" i="128" l="1"/>
  <c r="E41" i="128" l="1"/>
  <c r="F41" i="128"/>
  <c r="G41" i="128" s="1"/>
  <c r="B42" i="128" s="1"/>
  <c r="H41" i="128"/>
  <c r="I41" i="128" s="1"/>
  <c r="D42" i="128" l="1"/>
  <c r="E42" i="128" l="1"/>
  <c r="F42" i="128" s="1"/>
  <c r="G42" i="128" s="1"/>
  <c r="B43" i="128" s="1"/>
  <c r="D43" i="128" l="1"/>
  <c r="H42" i="128"/>
  <c r="I42" i="128" s="1"/>
  <c r="E43" i="128" l="1"/>
  <c r="F43" i="128"/>
  <c r="G43" i="128" s="1"/>
  <c r="B44" i="128" s="1"/>
  <c r="H43" i="128"/>
  <c r="I43" i="128" s="1"/>
  <c r="D44" i="128" l="1"/>
  <c r="E44" i="128" l="1"/>
  <c r="H44" i="128" s="1"/>
  <c r="I44" i="128" s="1"/>
  <c r="F44" i="128" l="1"/>
  <c r="G44" i="128" s="1"/>
  <c r="B45" i="128" s="1"/>
  <c r="D45" i="128" l="1"/>
  <c r="E45" i="128" l="1"/>
  <c r="F45" i="128"/>
  <c r="G45" i="128" s="1"/>
  <c r="B46" i="128" s="1"/>
  <c r="H45" i="128"/>
  <c r="I45" i="128" s="1"/>
  <c r="D46" i="128" l="1"/>
  <c r="E46" i="128" l="1"/>
  <c r="H46" i="128" s="1"/>
  <c r="I46" i="128" s="1"/>
  <c r="F46" i="128" l="1"/>
  <c r="G46" i="128" s="1"/>
  <c r="B47" i="128" s="1"/>
  <c r="D47" i="128" l="1"/>
  <c r="E47" i="128" l="1"/>
  <c r="F47" i="128" s="1"/>
  <c r="G47" i="128" s="1"/>
  <c r="B48" i="128" s="1"/>
  <c r="H47" i="128"/>
  <c r="I47" i="128" s="1"/>
  <c r="D48" i="128" l="1"/>
  <c r="E48" i="128" l="1"/>
  <c r="H48" i="128" s="1"/>
  <c r="I48" i="128" s="1"/>
  <c r="F48" i="128" l="1"/>
  <c r="G48" i="128" s="1"/>
  <c r="B49" i="128" s="1"/>
  <c r="D49" i="128" l="1"/>
  <c r="E49" i="128" l="1"/>
  <c r="F49" i="128" s="1"/>
  <c r="G49" i="128" s="1"/>
  <c r="B50" i="128" s="1"/>
  <c r="D50" i="128" l="1"/>
  <c r="H49" i="128"/>
  <c r="I49" i="128" s="1"/>
  <c r="E50" i="128" l="1"/>
  <c r="F50" i="128"/>
  <c r="G50" i="128" s="1"/>
  <c r="B51" i="128" s="1"/>
  <c r="H50" i="128"/>
  <c r="I50" i="128" s="1"/>
  <c r="D51" i="128" l="1"/>
  <c r="E51" i="128" l="1"/>
  <c r="F51" i="128" s="1"/>
  <c r="G51" i="128" s="1"/>
  <c r="B52" i="128" s="1"/>
  <c r="H51" i="128"/>
  <c r="I51" i="128" s="1"/>
  <c r="D52" i="128" l="1"/>
  <c r="E52" i="128" l="1"/>
  <c r="F52" i="128"/>
  <c r="G52" i="128" s="1"/>
  <c r="B53" i="128" s="1"/>
  <c r="H52" i="128"/>
  <c r="I52" i="128" s="1"/>
  <c r="D53" i="128" l="1"/>
  <c r="E53" i="128" l="1"/>
  <c r="F53" i="128"/>
  <c r="G53" i="128" s="1"/>
  <c r="B54" i="128" s="1"/>
  <c r="H53" i="128"/>
  <c r="I53" i="128" s="1"/>
  <c r="D54" i="128" l="1"/>
  <c r="E54" i="128" l="1"/>
  <c r="F54" i="128" s="1"/>
  <c r="G54" i="128" s="1"/>
  <c r="B55" i="128" s="1"/>
  <c r="H54" i="128"/>
  <c r="I54" i="128" s="1"/>
  <c r="D55" i="128" l="1"/>
  <c r="E55" i="128" l="1"/>
  <c r="F55" i="128"/>
  <c r="G55" i="128" s="1"/>
  <c r="B56" i="128" s="1"/>
  <c r="H55" i="128"/>
  <c r="I55" i="128" s="1"/>
  <c r="D56" i="128" l="1"/>
  <c r="E56" i="128" l="1"/>
  <c r="H56" i="128" s="1"/>
  <c r="I56" i="128" s="1"/>
  <c r="F56" i="128" l="1"/>
  <c r="G56" i="128" s="1"/>
  <c r="B57" i="128" s="1"/>
  <c r="D57" i="128" l="1"/>
  <c r="E57" i="128" l="1"/>
  <c r="F57" i="128" s="1"/>
  <c r="G57" i="128" s="1"/>
  <c r="B58" i="128" s="1"/>
  <c r="D58" i="128" l="1"/>
  <c r="H57" i="128"/>
  <c r="I57" i="128" s="1"/>
  <c r="E58" i="128" l="1"/>
  <c r="F58" i="128"/>
  <c r="G58" i="128" s="1"/>
  <c r="B59" i="128" s="1"/>
  <c r="H58" i="128"/>
  <c r="I58" i="128" s="1"/>
  <c r="D59" i="128" l="1"/>
  <c r="E59" i="128" l="1"/>
  <c r="H59" i="128" s="1"/>
  <c r="I59" i="128" s="1"/>
  <c r="F59" i="128"/>
  <c r="G59" i="128" s="1"/>
  <c r="B60" i="128" s="1"/>
  <c r="D60" i="128" l="1"/>
  <c r="E60" i="128" l="1"/>
  <c r="F60" i="128"/>
  <c r="G60" i="128" s="1"/>
  <c r="B61" i="128" s="1"/>
  <c r="H60" i="128"/>
  <c r="I60" i="128" s="1"/>
  <c r="D61" i="128" l="1"/>
  <c r="E61" i="128" l="1"/>
  <c r="F61" i="128"/>
  <c r="G61" i="128" s="1"/>
  <c r="B62" i="128" s="1"/>
  <c r="H61" i="128"/>
  <c r="I61" i="128" s="1"/>
  <c r="D62" i="128" l="1"/>
  <c r="E62" i="128" l="1"/>
  <c r="F62" i="128"/>
  <c r="G62" i="128" s="1"/>
  <c r="B63" i="128" s="1"/>
  <c r="H62" i="128"/>
  <c r="I62" i="128" s="1"/>
  <c r="D63" i="128" l="1"/>
  <c r="E63" i="128" l="1"/>
  <c r="F63" i="128"/>
  <c r="G63" i="128" s="1"/>
  <c r="B64" i="128" s="1"/>
  <c r="H63" i="128"/>
  <c r="I63" i="128" s="1"/>
  <c r="D64" i="128" l="1"/>
  <c r="E64" i="128" l="1"/>
  <c r="F64" i="128"/>
  <c r="G64" i="128" s="1"/>
  <c r="H64" i="128"/>
  <c r="I64" i="128" s="1"/>
  <c r="J6" i="128" s="1"/>
</calcChain>
</file>

<file path=xl/sharedStrings.xml><?xml version="1.0" encoding="utf-8"?>
<sst xmlns="http://schemas.openxmlformats.org/spreadsheetml/2006/main" count="104" uniqueCount="26">
  <si>
    <t>n(meses)</t>
  </si>
  <si>
    <t>IVA</t>
  </si>
  <si>
    <t>i (mensual)</t>
  </si>
  <si>
    <t>i (con IVA)</t>
  </si>
  <si>
    <t>PMT</t>
  </si>
  <si>
    <t>periodo</t>
  </si>
  <si>
    <t>valor inicial</t>
  </si>
  <si>
    <t>pago</t>
  </si>
  <si>
    <t>pago interes</t>
  </si>
  <si>
    <t>pago iva</t>
  </si>
  <si>
    <t>pago principal</t>
  </si>
  <si>
    <t>valor final</t>
  </si>
  <si>
    <t>valor asegurable</t>
  </si>
  <si>
    <t>60 MESES</t>
  </si>
  <si>
    <t>MONTO SOLICITADO</t>
  </si>
  <si>
    <t>24 MESES</t>
  </si>
  <si>
    <t>48 MESES</t>
  </si>
  <si>
    <t>36 MESES</t>
  </si>
  <si>
    <t>COBRO SEGURO</t>
  </si>
  <si>
    <t>1ER AÑO</t>
  </si>
  <si>
    <t>PLAZO TOTAL</t>
  </si>
  <si>
    <t>54 MESES</t>
  </si>
  <si>
    <t>3771 Efectivo,  3772 Efectivo, 3669 Lcom,  3824 Intercompañía</t>
  </si>
  <si>
    <t>IMSS PENSIONADOS</t>
  </si>
  <si>
    <t xml:space="preserve">IMSS PENSIONADOS </t>
  </si>
  <si>
    <t>PRODUCTOS MN 4101 Efec, 4102 Lcom, 4103 Inter, 4104 Interna, 4105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</si>
</sst>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color theme="0"/>
      <name val="Arial Narrow"/>
      <family val="2"/>
    </font>
    <font>
      <sz val="9"/>
      <color theme="0"/>
      <name val="Arial Narrow"/>
      <family val="2"/>
    </font>
    <font>
      <b/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4" fontId="3" fillId="0" borderId="0" xfId="0" applyNumberFormat="1" applyFont="1"/>
    <xf numFmtId="43" fontId="3" fillId="0" borderId="0" xfId="1" applyFont="1"/>
    <xf numFmtId="43" fontId="3" fillId="0" borderId="0" xfId="0" applyNumberFormat="1" applyFont="1"/>
    <xf numFmtId="4" fontId="4" fillId="0" borderId="0" xfId="0" applyNumberFormat="1" applyFont="1"/>
    <xf numFmtId="0" fontId="3" fillId="0" borderId="1" xfId="0" applyFont="1" applyBorder="1"/>
    <xf numFmtId="4" fontId="3" fillId="0" borderId="1" xfId="0" applyNumberFormat="1" applyFont="1" applyBorder="1"/>
    <xf numFmtId="43" fontId="3" fillId="0" borderId="1" xfId="1" applyFont="1" applyBorder="1"/>
    <xf numFmtId="43" fontId="3" fillId="0" borderId="1" xfId="0" applyNumberFormat="1" applyFont="1" applyBorder="1"/>
    <xf numFmtId="0" fontId="6" fillId="0" borderId="0" xfId="0" applyFont="1"/>
    <xf numFmtId="0" fontId="3" fillId="4" borderId="0" xfId="0" applyFont="1" applyFill="1"/>
    <xf numFmtId="4" fontId="3" fillId="4" borderId="0" xfId="0" applyNumberFormat="1" applyFont="1" applyFill="1"/>
    <xf numFmtId="43" fontId="3" fillId="4" borderId="0" xfId="1" applyFont="1" applyFill="1"/>
    <xf numFmtId="43" fontId="3" fillId="4" borderId="0" xfId="0" applyNumberFormat="1" applyFont="1" applyFill="1"/>
    <xf numFmtId="0" fontId="3" fillId="4" borderId="1" xfId="0" applyFont="1" applyFill="1" applyBorder="1"/>
    <xf numFmtId="4" fontId="3" fillId="4" borderId="1" xfId="0" applyNumberFormat="1" applyFont="1" applyFill="1" applyBorder="1"/>
    <xf numFmtId="43" fontId="3" fillId="4" borderId="1" xfId="1" applyFont="1" applyFill="1" applyBorder="1"/>
    <xf numFmtId="43" fontId="3" fillId="4" borderId="1" xfId="0" applyNumberFormat="1" applyFont="1" applyFill="1" applyBorder="1"/>
    <xf numFmtId="43" fontId="3" fillId="0" borderId="0" xfId="1" applyFont="1" applyBorder="1"/>
    <xf numFmtId="43" fontId="2" fillId="4" borderId="3" xfId="0" applyNumberFormat="1" applyFont="1" applyFill="1" applyBorder="1"/>
    <xf numFmtId="4" fontId="3" fillId="2" borderId="2" xfId="0" applyNumberFormat="1" applyFont="1" applyFill="1" applyBorder="1"/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7" fillId="0" borderId="0" xfId="0" applyFont="1"/>
    <xf numFmtId="0" fontId="8" fillId="3" borderId="0" xfId="0" applyFont="1" applyFill="1"/>
    <xf numFmtId="0" fontId="8" fillId="0" borderId="0" xfId="0" applyFont="1"/>
    <xf numFmtId="9" fontId="8" fillId="0" borderId="0" xfId="0" applyNumberFormat="1" applyFont="1"/>
    <xf numFmtId="10" fontId="8" fillId="3" borderId="0" xfId="0" applyNumberFormat="1" applyFont="1" applyFill="1"/>
    <xf numFmtId="10" fontId="8" fillId="0" borderId="0" xfId="0" applyNumberFormat="1" applyFont="1"/>
    <xf numFmtId="43" fontId="8" fillId="0" borderId="0" xfId="1" applyFont="1"/>
    <xf numFmtId="0" fontId="9" fillId="0" borderId="0" xfId="0" applyFont="1"/>
    <xf numFmtId="10" fontId="4" fillId="0" borderId="0" xfId="2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CB3F-AC5D-460E-BC28-CE58B6650630}">
  <sheetPr>
    <tabColor theme="5" tint="-0.249977111117893"/>
  </sheetPr>
  <dimension ref="A1:L35"/>
  <sheetViews>
    <sheetView showGridLines="0" tabSelected="1" workbookViewId="0">
      <pane xSplit="11" ySplit="10" topLeftCell="L11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baseColWidth="10" defaultRowHeight="13.5" x14ac:dyDescent="0.25"/>
  <cols>
    <col min="1" max="1" width="16" style="3" customWidth="1"/>
    <col min="2" max="8" width="9.5703125" style="3" customWidth="1"/>
    <col min="9" max="9" width="12.85546875" style="3" bestFit="1" customWidth="1"/>
    <col min="10" max="10" width="11.42578125" style="3"/>
    <col min="11" max="11" width="3" style="3" customWidth="1"/>
    <col min="12" max="16384" width="11.42578125" style="3"/>
  </cols>
  <sheetData>
    <row r="1" spans="1:12" x14ac:dyDescent="0.25">
      <c r="A1" s="37" t="s">
        <v>25</v>
      </c>
    </row>
    <row r="2" spans="1:12" s="36" customFormat="1" ht="14.25" thickBot="1" x14ac:dyDescent="0.3">
      <c r="A2" s="37" t="s">
        <v>24</v>
      </c>
      <c r="B2" s="37"/>
    </row>
    <row r="3" spans="1:12" ht="16.5" thickBot="1" x14ac:dyDescent="0.3">
      <c r="A3" s="13" t="s">
        <v>15</v>
      </c>
      <c r="I3" s="25" t="s">
        <v>18</v>
      </c>
    </row>
    <row r="4" spans="1:12" ht="14.25" thickBot="1" x14ac:dyDescent="0.3">
      <c r="I4" s="26" t="s">
        <v>19</v>
      </c>
      <c r="J4" s="23">
        <f>SUM(I12:I23)</f>
        <v>1881.9397305855211</v>
      </c>
    </row>
    <row r="5" spans="1:12" ht="14.25" thickBot="1" x14ac:dyDescent="0.3">
      <c r="A5" s="1" t="s">
        <v>14</v>
      </c>
      <c r="B5" s="24">
        <v>100000</v>
      </c>
      <c r="C5" s="2"/>
      <c r="D5" s="2"/>
      <c r="E5" s="2"/>
      <c r="F5" s="2"/>
      <c r="G5" s="2"/>
    </row>
    <row r="6" spans="1:12" s="29" customFormat="1" ht="14.25" thickBot="1" x14ac:dyDescent="0.3">
      <c r="A6" s="27" t="s">
        <v>0</v>
      </c>
      <c r="B6" s="28">
        <v>24</v>
      </c>
      <c r="C6" s="29" t="s">
        <v>1</v>
      </c>
      <c r="D6" s="30">
        <v>0.16</v>
      </c>
      <c r="I6" s="25" t="s">
        <v>18</v>
      </c>
      <c r="J6" s="3"/>
    </row>
    <row r="7" spans="1:12" s="29" customFormat="1" ht="14.25" thickBot="1" x14ac:dyDescent="0.3">
      <c r="A7" s="27" t="s">
        <v>2</v>
      </c>
      <c r="B7" s="31">
        <v>2.9000000000000001E-2</v>
      </c>
      <c r="C7" s="29" t="s">
        <v>3</v>
      </c>
      <c r="D7" s="32">
        <f>B7*(1+D6)</f>
        <v>3.3639999999999996E-2</v>
      </c>
      <c r="I7" s="26" t="s">
        <v>20</v>
      </c>
      <c r="J7" s="23">
        <f>SUM(I12:I35)</f>
        <v>2661.8103760297631</v>
      </c>
      <c r="L7" s="29">
        <f>+J7/B5</f>
        <v>2.6618103760297631E-2</v>
      </c>
    </row>
    <row r="8" spans="1:12" s="29" customFormat="1" x14ac:dyDescent="0.25">
      <c r="A8" s="27" t="s">
        <v>4</v>
      </c>
      <c r="B8" s="33">
        <f>PMT(D7,B6,B5)</f>
        <v>-6138.6650046128952</v>
      </c>
    </row>
    <row r="9" spans="1:12" s="29" customFormat="1" x14ac:dyDescent="0.25">
      <c r="I9" s="29">
        <v>1.8304</v>
      </c>
      <c r="K9" s="27"/>
    </row>
    <row r="10" spans="1:12" x14ac:dyDescent="0.25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  <c r="I10" s="2"/>
      <c r="J10" s="2"/>
      <c r="K10" s="4"/>
    </row>
    <row r="11" spans="1:12" x14ac:dyDescent="0.25">
      <c r="A11" s="2">
        <v>0</v>
      </c>
      <c r="B11" s="2"/>
      <c r="C11" s="2"/>
      <c r="D11" s="2"/>
      <c r="E11" s="2"/>
      <c r="F11" s="2"/>
      <c r="G11" s="5">
        <f>B5</f>
        <v>100000</v>
      </c>
      <c r="H11" s="5">
        <f>G11</f>
        <v>100000</v>
      </c>
      <c r="I11" s="2"/>
      <c r="J11" s="2"/>
    </row>
    <row r="12" spans="1:12" x14ac:dyDescent="0.25">
      <c r="A12" s="14">
        <v>1</v>
      </c>
      <c r="B12" s="15">
        <f t="shared" ref="B12:B35" si="0">G11</f>
        <v>100000</v>
      </c>
      <c r="C12" s="15">
        <f t="shared" ref="C12:C35" si="1">-$B$8</f>
        <v>6138.6650046128952</v>
      </c>
      <c r="D12" s="15">
        <f t="shared" ref="D12:D35" si="2">B12*$B$7</f>
        <v>2900</v>
      </c>
      <c r="E12" s="16">
        <f t="shared" ref="E12:E35" si="3">D12*$D$6</f>
        <v>464</v>
      </c>
      <c r="F12" s="17">
        <f t="shared" ref="F12:F35" si="4">C12-D12-E12</f>
        <v>2774.6650046128952</v>
      </c>
      <c r="G12" s="15">
        <f t="shared" ref="G12:G35" si="5">B12-F12</f>
        <v>97225.334995387107</v>
      </c>
      <c r="H12" s="15">
        <f t="shared" ref="H12:H35" si="6">B12+D12+E12</f>
        <v>103364</v>
      </c>
      <c r="I12" s="16">
        <f t="shared" ref="I12:I35" si="7">H12*$I$9/1000</f>
        <v>189.19746559999999</v>
      </c>
      <c r="J12" s="6"/>
      <c r="L12" s="8"/>
    </row>
    <row r="13" spans="1:12" x14ac:dyDescent="0.25">
      <c r="A13" s="14">
        <v>2</v>
      </c>
      <c r="B13" s="15">
        <f t="shared" si="0"/>
        <v>97225.334995387107</v>
      </c>
      <c r="C13" s="15">
        <f t="shared" si="1"/>
        <v>6138.6650046128952</v>
      </c>
      <c r="D13" s="15">
        <f t="shared" si="2"/>
        <v>2819.5347148662263</v>
      </c>
      <c r="E13" s="16">
        <f t="shared" si="3"/>
        <v>451.12555437859623</v>
      </c>
      <c r="F13" s="17">
        <f t="shared" si="4"/>
        <v>2868.0047353680729</v>
      </c>
      <c r="G13" s="15">
        <f t="shared" si="5"/>
        <v>94357.330260019036</v>
      </c>
      <c r="H13" s="15">
        <f t="shared" si="6"/>
        <v>100495.99526463193</v>
      </c>
      <c r="I13" s="16">
        <f t="shared" si="7"/>
        <v>183.94786973238229</v>
      </c>
      <c r="J13" s="6"/>
    </row>
    <row r="14" spans="1:12" x14ac:dyDescent="0.25">
      <c r="A14" s="14">
        <v>3</v>
      </c>
      <c r="B14" s="15">
        <f t="shared" si="0"/>
        <v>94357.330260019036</v>
      </c>
      <c r="C14" s="15">
        <f t="shared" si="1"/>
        <v>6138.6650046128952</v>
      </c>
      <c r="D14" s="15">
        <f t="shared" si="2"/>
        <v>2736.3625775405521</v>
      </c>
      <c r="E14" s="16">
        <f t="shared" si="3"/>
        <v>437.81801240648838</v>
      </c>
      <c r="F14" s="17">
        <f t="shared" si="4"/>
        <v>2964.4844146658547</v>
      </c>
      <c r="G14" s="15">
        <f t="shared" si="5"/>
        <v>91392.845845353178</v>
      </c>
      <c r="H14" s="15">
        <f t="shared" si="6"/>
        <v>97531.510849966071</v>
      </c>
      <c r="I14" s="16">
        <f t="shared" si="7"/>
        <v>178.52167745977789</v>
      </c>
      <c r="J14" s="6"/>
    </row>
    <row r="15" spans="1:12" x14ac:dyDescent="0.25">
      <c r="A15" s="14">
        <v>4</v>
      </c>
      <c r="B15" s="15">
        <f t="shared" si="0"/>
        <v>91392.845845353178</v>
      </c>
      <c r="C15" s="15">
        <f t="shared" si="1"/>
        <v>6138.6650046128952</v>
      </c>
      <c r="D15" s="15">
        <f t="shared" si="2"/>
        <v>2650.3925295152421</v>
      </c>
      <c r="E15" s="16">
        <f t="shared" si="3"/>
        <v>424.06280472243873</v>
      </c>
      <c r="F15" s="17">
        <f t="shared" si="4"/>
        <v>3064.2096703752145</v>
      </c>
      <c r="G15" s="15">
        <f t="shared" si="5"/>
        <v>88328.636174977961</v>
      </c>
      <c r="H15" s="15">
        <f t="shared" si="6"/>
        <v>94467.301179590868</v>
      </c>
      <c r="I15" s="16">
        <f t="shared" si="7"/>
        <v>172.91294807912314</v>
      </c>
      <c r="J15" s="6"/>
    </row>
    <row r="16" spans="1:12" x14ac:dyDescent="0.25">
      <c r="A16" s="14">
        <v>5</v>
      </c>
      <c r="B16" s="15">
        <f t="shared" si="0"/>
        <v>88328.636174977961</v>
      </c>
      <c r="C16" s="15">
        <f t="shared" si="1"/>
        <v>6138.6650046128952</v>
      </c>
      <c r="D16" s="15">
        <f t="shared" si="2"/>
        <v>2561.5304490743611</v>
      </c>
      <c r="E16" s="16">
        <f t="shared" si="3"/>
        <v>409.84487185189778</v>
      </c>
      <c r="F16" s="17">
        <f t="shared" si="4"/>
        <v>3167.2896836866366</v>
      </c>
      <c r="G16" s="15">
        <f t="shared" si="5"/>
        <v>85161.346491291319</v>
      </c>
      <c r="H16" s="15">
        <f t="shared" si="6"/>
        <v>91300.011495904211</v>
      </c>
      <c r="I16" s="16">
        <f t="shared" si="7"/>
        <v>167.11554104210308</v>
      </c>
      <c r="J16" s="6"/>
    </row>
    <row r="17" spans="1:10" x14ac:dyDescent="0.25">
      <c r="A17" s="14">
        <v>6</v>
      </c>
      <c r="B17" s="15">
        <f t="shared" si="0"/>
        <v>85161.346491291319</v>
      </c>
      <c r="C17" s="15">
        <f t="shared" si="1"/>
        <v>6138.6650046128952</v>
      </c>
      <c r="D17" s="15">
        <f t="shared" si="2"/>
        <v>2469.6790482474485</v>
      </c>
      <c r="E17" s="16">
        <f t="shared" si="3"/>
        <v>395.14864771959174</v>
      </c>
      <c r="F17" s="17">
        <f t="shared" si="4"/>
        <v>3273.837308645855</v>
      </c>
      <c r="G17" s="15">
        <f t="shared" si="5"/>
        <v>81887.509182645459</v>
      </c>
      <c r="H17" s="15">
        <f t="shared" si="6"/>
        <v>88026.174187258352</v>
      </c>
      <c r="I17" s="16">
        <f t="shared" si="7"/>
        <v>161.12310923235771</v>
      </c>
      <c r="J17" s="6"/>
    </row>
    <row r="18" spans="1:10" x14ac:dyDescent="0.25">
      <c r="A18" s="14">
        <v>7</v>
      </c>
      <c r="B18" s="15">
        <f t="shared" si="0"/>
        <v>81887.509182645459</v>
      </c>
      <c r="C18" s="15">
        <f t="shared" si="1"/>
        <v>6138.6650046128952</v>
      </c>
      <c r="D18" s="15">
        <f t="shared" si="2"/>
        <v>2374.7377662967183</v>
      </c>
      <c r="E18" s="16">
        <f t="shared" si="3"/>
        <v>379.95804260747491</v>
      </c>
      <c r="F18" s="17">
        <f t="shared" si="4"/>
        <v>3383.969195708702</v>
      </c>
      <c r="G18" s="15">
        <f t="shared" si="5"/>
        <v>78503.539986936754</v>
      </c>
      <c r="H18" s="15">
        <f t="shared" si="6"/>
        <v>84642.204991549646</v>
      </c>
      <c r="I18" s="16">
        <f t="shared" si="7"/>
        <v>154.92909201653245</v>
      </c>
      <c r="J18" s="6"/>
    </row>
    <row r="19" spans="1:10" x14ac:dyDescent="0.25">
      <c r="A19" s="14">
        <v>8</v>
      </c>
      <c r="B19" s="15">
        <f t="shared" si="0"/>
        <v>78503.539986936754</v>
      </c>
      <c r="C19" s="15">
        <f t="shared" si="1"/>
        <v>6138.6650046128952</v>
      </c>
      <c r="D19" s="15">
        <f t="shared" si="2"/>
        <v>2276.6026596211659</v>
      </c>
      <c r="E19" s="16">
        <f t="shared" si="3"/>
        <v>364.25642553938656</v>
      </c>
      <c r="F19" s="17">
        <f t="shared" si="4"/>
        <v>3497.805919452343</v>
      </c>
      <c r="G19" s="15">
        <f t="shared" si="5"/>
        <v>75005.734067484416</v>
      </c>
      <c r="H19" s="15">
        <f t="shared" si="6"/>
        <v>81144.399072097294</v>
      </c>
      <c r="I19" s="16">
        <f t="shared" si="7"/>
        <v>148.52670806156689</v>
      </c>
      <c r="J19" s="6"/>
    </row>
    <row r="20" spans="1:10" x14ac:dyDescent="0.25">
      <c r="A20" s="14">
        <v>9</v>
      </c>
      <c r="B20" s="15">
        <f t="shared" si="0"/>
        <v>75005.734067484416</v>
      </c>
      <c r="C20" s="15">
        <f t="shared" si="1"/>
        <v>6138.6650046128952</v>
      </c>
      <c r="D20" s="15">
        <f t="shared" si="2"/>
        <v>2175.1662879570481</v>
      </c>
      <c r="E20" s="16">
        <f t="shared" si="3"/>
        <v>348.02660607312771</v>
      </c>
      <c r="F20" s="17">
        <f t="shared" si="4"/>
        <v>3615.4721105827193</v>
      </c>
      <c r="G20" s="15">
        <f t="shared" si="5"/>
        <v>71390.261956901697</v>
      </c>
      <c r="H20" s="15">
        <f t="shared" si="6"/>
        <v>77528.926961514589</v>
      </c>
      <c r="I20" s="16">
        <f t="shared" si="7"/>
        <v>141.90894791035632</v>
      </c>
      <c r="J20" s="6"/>
    </row>
    <row r="21" spans="1:10" x14ac:dyDescent="0.25">
      <c r="A21" s="14">
        <v>10</v>
      </c>
      <c r="B21" s="15">
        <f t="shared" si="0"/>
        <v>71390.261956901697</v>
      </c>
      <c r="C21" s="15">
        <f t="shared" si="1"/>
        <v>6138.6650046128952</v>
      </c>
      <c r="D21" s="15">
        <f t="shared" si="2"/>
        <v>2070.3175967501493</v>
      </c>
      <c r="E21" s="16">
        <f t="shared" si="3"/>
        <v>331.2508154800239</v>
      </c>
      <c r="F21" s="17">
        <f t="shared" si="4"/>
        <v>3737.0965923827221</v>
      </c>
      <c r="G21" s="15">
        <f t="shared" si="5"/>
        <v>67653.16536451898</v>
      </c>
      <c r="H21" s="15">
        <f t="shared" si="6"/>
        <v>73791.830369131872</v>
      </c>
      <c r="I21" s="16">
        <f t="shared" si="7"/>
        <v>135.06856630765898</v>
      </c>
      <c r="J21" s="6"/>
    </row>
    <row r="22" spans="1:10" x14ac:dyDescent="0.25">
      <c r="A22" s="14">
        <v>11</v>
      </c>
      <c r="B22" s="15">
        <f t="shared" si="0"/>
        <v>67653.16536451898</v>
      </c>
      <c r="C22" s="15">
        <f t="shared" si="1"/>
        <v>6138.6650046128952</v>
      </c>
      <c r="D22" s="15">
        <f t="shared" si="2"/>
        <v>1961.9417955710505</v>
      </c>
      <c r="E22" s="16">
        <f t="shared" si="3"/>
        <v>313.91068729136811</v>
      </c>
      <c r="F22" s="17">
        <f t="shared" si="4"/>
        <v>3862.8125217504767</v>
      </c>
      <c r="G22" s="15">
        <f t="shared" si="5"/>
        <v>63790.352842768501</v>
      </c>
      <c r="H22" s="15">
        <f t="shared" si="6"/>
        <v>69929.017847381401</v>
      </c>
      <c r="I22" s="16">
        <f t="shared" si="7"/>
        <v>127.99807426784693</v>
      </c>
      <c r="J22" s="6"/>
    </row>
    <row r="23" spans="1:10" x14ac:dyDescent="0.25">
      <c r="A23" s="18">
        <v>12</v>
      </c>
      <c r="B23" s="19">
        <f t="shared" si="0"/>
        <v>63790.352842768501</v>
      </c>
      <c r="C23" s="19">
        <f t="shared" si="1"/>
        <v>6138.6650046128952</v>
      </c>
      <c r="D23" s="19">
        <f t="shared" si="2"/>
        <v>1849.9202324402866</v>
      </c>
      <c r="E23" s="20">
        <f t="shared" si="3"/>
        <v>295.98723719044585</v>
      </c>
      <c r="F23" s="21">
        <f t="shared" si="4"/>
        <v>3992.7575349821627</v>
      </c>
      <c r="G23" s="19">
        <f t="shared" si="5"/>
        <v>59797.595307786338</v>
      </c>
      <c r="H23" s="19">
        <f t="shared" si="6"/>
        <v>65936.26031239923</v>
      </c>
      <c r="I23" s="20">
        <f t="shared" si="7"/>
        <v>120.68973087581556</v>
      </c>
      <c r="J23" s="22"/>
    </row>
    <row r="24" spans="1:10" x14ac:dyDescent="0.25">
      <c r="A24" s="2">
        <v>13</v>
      </c>
      <c r="B24" s="5">
        <f t="shared" si="0"/>
        <v>59797.595307786338</v>
      </c>
      <c r="C24" s="5">
        <f t="shared" si="1"/>
        <v>6138.6650046128952</v>
      </c>
      <c r="D24" s="5">
        <f t="shared" si="2"/>
        <v>1734.1302639258038</v>
      </c>
      <c r="E24" s="6">
        <f t="shared" si="3"/>
        <v>277.46084222812863</v>
      </c>
      <c r="F24" s="7">
        <f t="shared" si="4"/>
        <v>4127.0738984589625</v>
      </c>
      <c r="G24" s="5">
        <f t="shared" si="5"/>
        <v>55670.521409327375</v>
      </c>
      <c r="H24" s="5">
        <f t="shared" si="6"/>
        <v>61809.186413940275</v>
      </c>
      <c r="I24" s="6">
        <f t="shared" si="7"/>
        <v>113.13553481207627</v>
      </c>
      <c r="J24" s="6"/>
    </row>
    <row r="25" spans="1:10" x14ac:dyDescent="0.25">
      <c r="A25" s="2">
        <v>14</v>
      </c>
      <c r="B25" s="5">
        <f t="shared" si="0"/>
        <v>55670.521409327375</v>
      </c>
      <c r="C25" s="5">
        <f t="shared" si="1"/>
        <v>6138.6650046128952</v>
      </c>
      <c r="D25" s="5">
        <f t="shared" si="2"/>
        <v>1614.4451208704941</v>
      </c>
      <c r="E25" s="6">
        <f t="shared" si="3"/>
        <v>258.31121933927903</v>
      </c>
      <c r="F25" s="7">
        <f t="shared" si="4"/>
        <v>4265.9086644031222</v>
      </c>
      <c r="G25" s="5">
        <f t="shared" si="5"/>
        <v>51404.612744924256</v>
      </c>
      <c r="H25" s="5">
        <f t="shared" si="6"/>
        <v>57543.277749537148</v>
      </c>
      <c r="I25" s="6">
        <f t="shared" si="7"/>
        <v>105.32721559275279</v>
      </c>
      <c r="J25" s="6"/>
    </row>
    <row r="26" spans="1:10" x14ac:dyDescent="0.25">
      <c r="A26" s="2">
        <v>15</v>
      </c>
      <c r="B26" s="5">
        <f t="shared" si="0"/>
        <v>51404.612744924256</v>
      </c>
      <c r="C26" s="5">
        <f t="shared" si="1"/>
        <v>6138.6650046128952</v>
      </c>
      <c r="D26" s="5">
        <f t="shared" si="2"/>
        <v>1490.7337696028035</v>
      </c>
      <c r="E26" s="6">
        <f t="shared" si="3"/>
        <v>238.51740313644856</v>
      </c>
      <c r="F26" s="7">
        <f t="shared" si="4"/>
        <v>4409.4138318736432</v>
      </c>
      <c r="G26" s="5">
        <f t="shared" si="5"/>
        <v>46995.198913050612</v>
      </c>
      <c r="H26" s="5">
        <f t="shared" si="6"/>
        <v>53133.863917663512</v>
      </c>
      <c r="I26" s="6">
        <f t="shared" si="7"/>
        <v>97.256224514891287</v>
      </c>
      <c r="J26" s="6"/>
    </row>
    <row r="27" spans="1:10" x14ac:dyDescent="0.25">
      <c r="A27" s="2">
        <v>16</v>
      </c>
      <c r="B27" s="5">
        <f t="shared" si="0"/>
        <v>46995.198913050612</v>
      </c>
      <c r="C27" s="5">
        <f t="shared" si="1"/>
        <v>6138.6650046128952</v>
      </c>
      <c r="D27" s="5">
        <f t="shared" si="2"/>
        <v>1362.8607684784679</v>
      </c>
      <c r="E27" s="6">
        <f t="shared" si="3"/>
        <v>218.05772295655487</v>
      </c>
      <c r="F27" s="7">
        <f t="shared" si="4"/>
        <v>4557.7465131778717</v>
      </c>
      <c r="G27" s="5">
        <f t="shared" si="5"/>
        <v>42437.452399872738</v>
      </c>
      <c r="H27" s="5">
        <f t="shared" si="6"/>
        <v>48576.117404485631</v>
      </c>
      <c r="I27" s="6">
        <f t="shared" si="7"/>
        <v>88.913725297170501</v>
      </c>
      <c r="J27" s="6"/>
    </row>
    <row r="28" spans="1:10" x14ac:dyDescent="0.25">
      <c r="A28" s="2">
        <v>17</v>
      </c>
      <c r="B28" s="5">
        <f t="shared" si="0"/>
        <v>42437.452399872738</v>
      </c>
      <c r="C28" s="5">
        <f t="shared" si="1"/>
        <v>6138.6650046128952</v>
      </c>
      <c r="D28" s="5">
        <f t="shared" si="2"/>
        <v>1230.6861195963095</v>
      </c>
      <c r="E28" s="6">
        <f t="shared" si="3"/>
        <v>196.90977913540951</v>
      </c>
      <c r="F28" s="7">
        <f t="shared" si="4"/>
        <v>4711.0691058811763</v>
      </c>
      <c r="G28" s="5">
        <f t="shared" si="5"/>
        <v>37726.383293991559</v>
      </c>
      <c r="H28" s="5">
        <f t="shared" si="6"/>
        <v>43865.048298604452</v>
      </c>
      <c r="I28" s="6">
        <f t="shared" si="7"/>
        <v>80.290584405765586</v>
      </c>
      <c r="J28" s="6"/>
    </row>
    <row r="29" spans="1:10" x14ac:dyDescent="0.25">
      <c r="A29" s="2">
        <v>18</v>
      </c>
      <c r="B29" s="5">
        <f t="shared" si="0"/>
        <v>37726.383293991559</v>
      </c>
      <c r="C29" s="5">
        <f t="shared" si="1"/>
        <v>6138.6650046128952</v>
      </c>
      <c r="D29" s="5">
        <f t="shared" si="2"/>
        <v>1094.0651155257553</v>
      </c>
      <c r="E29" s="6">
        <f t="shared" si="3"/>
        <v>175.05041848412085</v>
      </c>
      <c r="F29" s="7">
        <f t="shared" si="4"/>
        <v>4869.5494706030186</v>
      </c>
      <c r="G29" s="5">
        <f t="shared" si="5"/>
        <v>32856.833823388544</v>
      </c>
      <c r="H29" s="5">
        <f t="shared" si="6"/>
        <v>38995.498828001437</v>
      </c>
      <c r="I29" s="6">
        <f t="shared" si="7"/>
        <v>71.377361054773829</v>
      </c>
      <c r="J29" s="6"/>
    </row>
    <row r="30" spans="1:10" x14ac:dyDescent="0.25">
      <c r="A30" s="2">
        <v>19</v>
      </c>
      <c r="B30" s="5">
        <f t="shared" si="0"/>
        <v>32856.833823388544</v>
      </c>
      <c r="C30" s="5">
        <f t="shared" si="1"/>
        <v>6138.6650046128952</v>
      </c>
      <c r="D30" s="5">
        <f t="shared" si="2"/>
        <v>952.84818087826784</v>
      </c>
      <c r="E30" s="6">
        <f t="shared" si="3"/>
        <v>152.45570894052287</v>
      </c>
      <c r="F30" s="7">
        <f t="shared" si="4"/>
        <v>5033.3611147941047</v>
      </c>
      <c r="G30" s="5">
        <f t="shared" si="5"/>
        <v>27823.47270859444</v>
      </c>
      <c r="H30" s="5">
        <f t="shared" si="6"/>
        <v>33962.137713207332</v>
      </c>
      <c r="I30" s="6">
        <f t="shared" si="7"/>
        <v>62.164296870254702</v>
      </c>
      <c r="J30" s="6"/>
    </row>
    <row r="31" spans="1:10" x14ac:dyDescent="0.25">
      <c r="A31" s="2">
        <v>20</v>
      </c>
      <c r="B31" s="5">
        <f t="shared" si="0"/>
        <v>27823.47270859444</v>
      </c>
      <c r="C31" s="5">
        <f t="shared" si="1"/>
        <v>6138.6650046128952</v>
      </c>
      <c r="D31" s="5">
        <f t="shared" si="2"/>
        <v>806.88070854923876</v>
      </c>
      <c r="E31" s="6">
        <f t="shared" si="3"/>
        <v>129.10091336787821</v>
      </c>
      <c r="F31" s="7">
        <f t="shared" si="4"/>
        <v>5202.6833826957782</v>
      </c>
      <c r="G31" s="5">
        <f t="shared" si="5"/>
        <v>22620.789325898662</v>
      </c>
      <c r="H31" s="5">
        <f t="shared" si="6"/>
        <v>28759.454330511555</v>
      </c>
      <c r="I31" s="6">
        <f t="shared" si="7"/>
        <v>52.641305206568354</v>
      </c>
      <c r="J31" s="6"/>
    </row>
    <row r="32" spans="1:10" x14ac:dyDescent="0.25">
      <c r="A32" s="2">
        <v>21</v>
      </c>
      <c r="B32" s="5">
        <f t="shared" si="0"/>
        <v>22620.789325898662</v>
      </c>
      <c r="C32" s="5">
        <f t="shared" si="1"/>
        <v>6138.6650046128952</v>
      </c>
      <c r="D32" s="5">
        <f t="shared" si="2"/>
        <v>656.00289045106126</v>
      </c>
      <c r="E32" s="6">
        <f t="shared" si="3"/>
        <v>104.96046247216981</v>
      </c>
      <c r="F32" s="7">
        <f t="shared" si="4"/>
        <v>5377.7016516896647</v>
      </c>
      <c r="G32" s="5">
        <f t="shared" si="5"/>
        <v>17243.087674208997</v>
      </c>
      <c r="H32" s="5">
        <f t="shared" si="6"/>
        <v>23381.752678821893</v>
      </c>
      <c r="I32" s="6">
        <f t="shared" si="7"/>
        <v>42.797960103315589</v>
      </c>
      <c r="J32" s="6"/>
    </row>
    <row r="33" spans="1:10" x14ac:dyDescent="0.25">
      <c r="A33" s="2">
        <v>22</v>
      </c>
      <c r="B33" s="5">
        <f t="shared" si="0"/>
        <v>17243.087674208997</v>
      </c>
      <c r="C33" s="5">
        <f t="shared" si="1"/>
        <v>6138.6650046128952</v>
      </c>
      <c r="D33" s="5">
        <f t="shared" si="2"/>
        <v>500.04954255206093</v>
      </c>
      <c r="E33" s="6">
        <f t="shared" si="3"/>
        <v>80.007926808329756</v>
      </c>
      <c r="F33" s="7">
        <f t="shared" si="4"/>
        <v>5558.607535252504</v>
      </c>
      <c r="G33" s="5">
        <f t="shared" si="5"/>
        <v>11684.480138956493</v>
      </c>
      <c r="H33" s="5">
        <f t="shared" si="6"/>
        <v>17823.145143569385</v>
      </c>
      <c r="I33" s="6">
        <f t="shared" si="7"/>
        <v>32.623484870789405</v>
      </c>
      <c r="J33" s="6"/>
    </row>
    <row r="34" spans="1:10" x14ac:dyDescent="0.25">
      <c r="A34" s="2">
        <v>23</v>
      </c>
      <c r="B34" s="5">
        <f t="shared" si="0"/>
        <v>11684.480138956493</v>
      </c>
      <c r="C34" s="5">
        <f t="shared" si="1"/>
        <v>6138.6650046128952</v>
      </c>
      <c r="D34" s="5">
        <f t="shared" si="2"/>
        <v>338.8499240297383</v>
      </c>
      <c r="E34" s="6">
        <f t="shared" si="3"/>
        <v>54.215987844758132</v>
      </c>
      <c r="F34" s="7">
        <f t="shared" si="4"/>
        <v>5745.5990927383991</v>
      </c>
      <c r="G34" s="5">
        <f t="shared" si="5"/>
        <v>5938.8810462180936</v>
      </c>
      <c r="H34" s="5">
        <f t="shared" si="6"/>
        <v>12077.54605083099</v>
      </c>
      <c r="I34" s="6">
        <f t="shared" si="7"/>
        <v>22.106740291441046</v>
      </c>
      <c r="J34" s="6"/>
    </row>
    <row r="35" spans="1:10" x14ac:dyDescent="0.25">
      <c r="A35" s="9">
        <v>24</v>
      </c>
      <c r="B35" s="10">
        <f t="shared" si="0"/>
        <v>5938.8810462180936</v>
      </c>
      <c r="C35" s="10">
        <f t="shared" si="1"/>
        <v>6138.6650046128952</v>
      </c>
      <c r="D35" s="10">
        <f t="shared" si="2"/>
        <v>172.22755034032471</v>
      </c>
      <c r="E35" s="11">
        <f t="shared" si="3"/>
        <v>27.556408054451953</v>
      </c>
      <c r="F35" s="12">
        <f t="shared" si="4"/>
        <v>5938.8810462181191</v>
      </c>
      <c r="G35" s="10">
        <f t="shared" si="5"/>
        <v>-2.5465851649641991E-11</v>
      </c>
      <c r="H35" s="10">
        <f t="shared" si="6"/>
        <v>6138.6650046128698</v>
      </c>
      <c r="I35" s="11">
        <f t="shared" si="7"/>
        <v>11.236212424443396</v>
      </c>
      <c r="J35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5DB8-485A-4291-87C0-B29463613166}">
  <sheetPr>
    <tabColor theme="5" tint="-0.249977111117893"/>
  </sheetPr>
  <dimension ref="A1:L47"/>
  <sheetViews>
    <sheetView showGridLines="0" workbookViewId="0">
      <pane xSplit="11" ySplit="10" topLeftCell="L11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baseColWidth="10" defaultRowHeight="13.5" x14ac:dyDescent="0.25"/>
  <cols>
    <col min="1" max="1" width="15.85546875" style="3" bestFit="1" customWidth="1"/>
    <col min="2" max="8" width="9.5703125" style="3" customWidth="1"/>
    <col min="9" max="9" width="12.85546875" style="3" bestFit="1" customWidth="1"/>
    <col min="10" max="10" width="11.42578125" style="3"/>
    <col min="11" max="11" width="3" style="3" customWidth="1"/>
    <col min="12" max="16384" width="11.42578125" style="3"/>
  </cols>
  <sheetData>
    <row r="1" spans="1:12" x14ac:dyDescent="0.25">
      <c r="A1" s="37" t="s">
        <v>25</v>
      </c>
    </row>
    <row r="2" spans="1:12" ht="14.25" thickBot="1" x14ac:dyDescent="0.3">
      <c r="A2" s="38" t="s">
        <v>23</v>
      </c>
      <c r="B2" s="37"/>
    </row>
    <row r="3" spans="1:12" ht="16.5" thickBot="1" x14ac:dyDescent="0.3">
      <c r="A3" s="13" t="s">
        <v>17</v>
      </c>
      <c r="I3" s="25" t="s">
        <v>18</v>
      </c>
    </row>
    <row r="4" spans="1:12" ht="14.25" thickBot="1" x14ac:dyDescent="0.3">
      <c r="I4" s="26" t="s">
        <v>19</v>
      </c>
      <c r="J4" s="23">
        <f>SUM(I12:I23)</f>
        <v>2064.7899539701625</v>
      </c>
    </row>
    <row r="5" spans="1:12" ht="14.25" thickBot="1" x14ac:dyDescent="0.3">
      <c r="A5" s="1" t="s">
        <v>14</v>
      </c>
      <c r="B5" s="24">
        <v>100000</v>
      </c>
      <c r="C5" s="2"/>
      <c r="D5" s="2"/>
      <c r="E5" s="2"/>
      <c r="F5" s="2"/>
      <c r="G5" s="2"/>
    </row>
    <row r="6" spans="1:12" s="29" customFormat="1" ht="14.25" thickBot="1" x14ac:dyDescent="0.3">
      <c r="A6" s="27" t="s">
        <v>0</v>
      </c>
      <c r="B6" s="28">
        <v>36</v>
      </c>
      <c r="C6" s="29" t="s">
        <v>1</v>
      </c>
      <c r="D6" s="30">
        <v>0.16</v>
      </c>
      <c r="I6" s="25" t="s">
        <v>18</v>
      </c>
      <c r="J6" s="3"/>
    </row>
    <row r="7" spans="1:12" s="29" customFormat="1" ht="14.25" thickBot="1" x14ac:dyDescent="0.3">
      <c r="A7" s="27" t="s">
        <v>2</v>
      </c>
      <c r="B7" s="31">
        <v>2.9000000000000001E-2</v>
      </c>
      <c r="C7" s="29" t="s">
        <v>3</v>
      </c>
      <c r="D7" s="32">
        <f>B7*(1+D6)</f>
        <v>3.3639999999999996E-2</v>
      </c>
      <c r="I7" s="26" t="s">
        <v>20</v>
      </c>
      <c r="J7" s="23">
        <f>SUM(I12:I47)</f>
        <v>4160.2350431906052</v>
      </c>
    </row>
    <row r="8" spans="1:12" s="29" customFormat="1" x14ac:dyDescent="0.25">
      <c r="A8" s="27" t="s">
        <v>4</v>
      </c>
      <c r="B8" s="33">
        <f>PMT(D7,B6,B5)</f>
        <v>-4832.5138237201145</v>
      </c>
    </row>
    <row r="9" spans="1:12" s="29" customFormat="1" x14ac:dyDescent="0.25">
      <c r="I9" s="29">
        <v>1.8304</v>
      </c>
      <c r="K9" s="27"/>
    </row>
    <row r="10" spans="1:12" x14ac:dyDescent="0.25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  <c r="I10" s="2"/>
      <c r="J10" s="2"/>
      <c r="K10" s="4"/>
    </row>
    <row r="11" spans="1:12" x14ac:dyDescent="0.25">
      <c r="A11" s="2">
        <v>0</v>
      </c>
      <c r="B11" s="2"/>
      <c r="C11" s="2"/>
      <c r="D11" s="2"/>
      <c r="E11" s="2"/>
      <c r="F11" s="2"/>
      <c r="G11" s="5">
        <f>B5</f>
        <v>100000</v>
      </c>
      <c r="H11" s="5">
        <f>G11</f>
        <v>100000</v>
      </c>
      <c r="I11" s="2"/>
      <c r="J11" s="2"/>
    </row>
    <row r="12" spans="1:12" x14ac:dyDescent="0.25">
      <c r="A12" s="14">
        <v>1</v>
      </c>
      <c r="B12" s="15">
        <f t="shared" ref="B12:B47" si="0">G11</f>
        <v>100000</v>
      </c>
      <c r="C12" s="15">
        <f t="shared" ref="C12:C47" si="1">-$B$8</f>
        <v>4832.5138237201145</v>
      </c>
      <c r="D12" s="15">
        <f t="shared" ref="D12:D47" si="2">B12*$B$7</f>
        <v>2900</v>
      </c>
      <c r="E12" s="16">
        <f t="shared" ref="E12:E47" si="3">D12*$D$6</f>
        <v>464</v>
      </c>
      <c r="F12" s="17">
        <f t="shared" ref="F12:F47" si="4">C12-D12-E12</f>
        <v>1468.5138237201145</v>
      </c>
      <c r="G12" s="15">
        <f t="shared" ref="G12:G47" si="5">B12-F12</f>
        <v>98531.486176279883</v>
      </c>
      <c r="H12" s="15">
        <f t="shared" ref="H12:H47" si="6">B12+D12+E12</f>
        <v>103364</v>
      </c>
      <c r="I12" s="16">
        <f t="shared" ref="I12:I47" si="7">H12*$I$9/1000</f>
        <v>189.19746559999999</v>
      </c>
      <c r="J12" s="6"/>
      <c r="L12" s="8"/>
    </row>
    <row r="13" spans="1:12" x14ac:dyDescent="0.25">
      <c r="A13" s="14">
        <v>2</v>
      </c>
      <c r="B13" s="15">
        <f t="shared" si="0"/>
        <v>98531.486176279883</v>
      </c>
      <c r="C13" s="15">
        <f t="shared" si="1"/>
        <v>4832.5138237201145</v>
      </c>
      <c r="D13" s="15">
        <f t="shared" si="2"/>
        <v>2857.4130991121169</v>
      </c>
      <c r="E13" s="16">
        <f t="shared" si="3"/>
        <v>457.18609585793871</v>
      </c>
      <c r="F13" s="17">
        <f t="shared" si="4"/>
        <v>1517.9146287500589</v>
      </c>
      <c r="G13" s="15">
        <f t="shared" si="5"/>
        <v>97013.57154752982</v>
      </c>
      <c r="H13" s="15">
        <f t="shared" si="6"/>
        <v>101846.08537124994</v>
      </c>
      <c r="I13" s="16">
        <f t="shared" si="7"/>
        <v>186.41907466353589</v>
      </c>
      <c r="J13" s="6"/>
    </row>
    <row r="14" spans="1:12" x14ac:dyDescent="0.25">
      <c r="A14" s="14">
        <v>3</v>
      </c>
      <c r="B14" s="15">
        <f t="shared" si="0"/>
        <v>97013.57154752982</v>
      </c>
      <c r="C14" s="15">
        <f t="shared" si="1"/>
        <v>4832.5138237201145</v>
      </c>
      <c r="D14" s="15">
        <f t="shared" si="2"/>
        <v>2813.3935748783651</v>
      </c>
      <c r="E14" s="16">
        <f t="shared" si="3"/>
        <v>450.14297198053845</v>
      </c>
      <c r="F14" s="17">
        <f t="shared" si="4"/>
        <v>1568.9772768612108</v>
      </c>
      <c r="G14" s="15">
        <f t="shared" si="5"/>
        <v>95444.594270668604</v>
      </c>
      <c r="H14" s="15">
        <f t="shared" si="6"/>
        <v>100277.10809438874</v>
      </c>
      <c r="I14" s="16">
        <f t="shared" si="7"/>
        <v>183.54721865596915</v>
      </c>
      <c r="J14" s="6"/>
    </row>
    <row r="15" spans="1:12" x14ac:dyDescent="0.25">
      <c r="A15" s="14">
        <v>4</v>
      </c>
      <c r="B15" s="15">
        <f t="shared" si="0"/>
        <v>95444.594270668604</v>
      </c>
      <c r="C15" s="15">
        <f t="shared" si="1"/>
        <v>4832.5138237201145</v>
      </c>
      <c r="D15" s="15">
        <f t="shared" si="2"/>
        <v>2767.8932338493896</v>
      </c>
      <c r="E15" s="16">
        <f t="shared" si="3"/>
        <v>442.86291741590236</v>
      </c>
      <c r="F15" s="17">
        <f t="shared" si="4"/>
        <v>1621.7576724548226</v>
      </c>
      <c r="G15" s="15">
        <f t="shared" si="5"/>
        <v>93822.836598213777</v>
      </c>
      <c r="H15" s="15">
        <f t="shared" si="6"/>
        <v>98655.350421933894</v>
      </c>
      <c r="I15" s="16">
        <f t="shared" si="7"/>
        <v>180.5787534123078</v>
      </c>
      <c r="J15" s="6"/>
    </row>
    <row r="16" spans="1:12" x14ac:dyDescent="0.25">
      <c r="A16" s="14">
        <v>5</v>
      </c>
      <c r="B16" s="15">
        <f t="shared" si="0"/>
        <v>93822.836598213777</v>
      </c>
      <c r="C16" s="15">
        <f t="shared" si="1"/>
        <v>4832.5138237201145</v>
      </c>
      <c r="D16" s="15">
        <f t="shared" si="2"/>
        <v>2720.8622613481998</v>
      </c>
      <c r="E16" s="16">
        <f t="shared" si="3"/>
        <v>435.33796181571199</v>
      </c>
      <c r="F16" s="17">
        <f t="shared" si="4"/>
        <v>1676.3136005562028</v>
      </c>
      <c r="G16" s="15">
        <f t="shared" si="5"/>
        <v>92146.522997657579</v>
      </c>
      <c r="H16" s="15">
        <f t="shared" si="6"/>
        <v>96979.036821377682</v>
      </c>
      <c r="I16" s="16">
        <f t="shared" si="7"/>
        <v>177.51042899784971</v>
      </c>
      <c r="J16" s="6"/>
    </row>
    <row r="17" spans="1:10" x14ac:dyDescent="0.25">
      <c r="A17" s="14">
        <v>6</v>
      </c>
      <c r="B17" s="15">
        <f t="shared" si="0"/>
        <v>92146.522997657579</v>
      </c>
      <c r="C17" s="15">
        <f t="shared" si="1"/>
        <v>4832.5138237201145</v>
      </c>
      <c r="D17" s="15">
        <f t="shared" si="2"/>
        <v>2672.2491669320698</v>
      </c>
      <c r="E17" s="16">
        <f t="shared" si="3"/>
        <v>427.5598667091312</v>
      </c>
      <c r="F17" s="17">
        <f t="shared" si="4"/>
        <v>1732.7047900789134</v>
      </c>
      <c r="G17" s="15">
        <f t="shared" si="5"/>
        <v>90413.818207578661</v>
      </c>
      <c r="H17" s="15">
        <f t="shared" si="6"/>
        <v>95246.332031298778</v>
      </c>
      <c r="I17" s="16">
        <f t="shared" si="7"/>
        <v>174.33888615008931</v>
      </c>
      <c r="J17" s="6"/>
    </row>
    <row r="18" spans="1:10" x14ac:dyDescent="0.25">
      <c r="A18" s="14">
        <v>7</v>
      </c>
      <c r="B18" s="15">
        <f t="shared" si="0"/>
        <v>90413.818207578661</v>
      </c>
      <c r="C18" s="15">
        <f t="shared" si="1"/>
        <v>4832.5138237201145</v>
      </c>
      <c r="D18" s="15">
        <f t="shared" si="2"/>
        <v>2622.0007280197815</v>
      </c>
      <c r="E18" s="16">
        <f t="shared" si="3"/>
        <v>419.52011648316505</v>
      </c>
      <c r="F18" s="17">
        <f t="shared" si="4"/>
        <v>1790.9929792171679</v>
      </c>
      <c r="G18" s="15">
        <f t="shared" si="5"/>
        <v>88622.8252283615</v>
      </c>
      <c r="H18" s="15">
        <f t="shared" si="6"/>
        <v>93455.339052081603</v>
      </c>
      <c r="I18" s="16">
        <f t="shared" si="7"/>
        <v>171.06065260093015</v>
      </c>
      <c r="J18" s="6"/>
    </row>
    <row r="19" spans="1:10" x14ac:dyDescent="0.25">
      <c r="A19" s="14">
        <v>8</v>
      </c>
      <c r="B19" s="15">
        <f t="shared" si="0"/>
        <v>88622.8252283615</v>
      </c>
      <c r="C19" s="15">
        <f t="shared" si="1"/>
        <v>4832.5138237201145</v>
      </c>
      <c r="D19" s="15">
        <f t="shared" si="2"/>
        <v>2570.0619316224838</v>
      </c>
      <c r="E19" s="16">
        <f t="shared" si="3"/>
        <v>411.20990905959741</v>
      </c>
      <c r="F19" s="17">
        <f t="shared" si="4"/>
        <v>1851.2419830380331</v>
      </c>
      <c r="G19" s="15">
        <f t="shared" si="5"/>
        <v>86771.583245323462</v>
      </c>
      <c r="H19" s="15">
        <f t="shared" si="6"/>
        <v>91604.097069043579</v>
      </c>
      <c r="I19" s="16">
        <f t="shared" si="7"/>
        <v>167.67213927517739</v>
      </c>
      <c r="J19" s="6"/>
    </row>
    <row r="20" spans="1:10" x14ac:dyDescent="0.25">
      <c r="A20" s="14">
        <v>9</v>
      </c>
      <c r="B20" s="15">
        <f t="shared" si="0"/>
        <v>86771.583245323462</v>
      </c>
      <c r="C20" s="15">
        <f t="shared" si="1"/>
        <v>4832.5138237201145</v>
      </c>
      <c r="D20" s="15">
        <f t="shared" si="2"/>
        <v>2516.3759141143805</v>
      </c>
      <c r="E20" s="16">
        <f t="shared" si="3"/>
        <v>402.62014625830091</v>
      </c>
      <c r="F20" s="17">
        <f t="shared" si="4"/>
        <v>1913.5177633474332</v>
      </c>
      <c r="G20" s="15">
        <f t="shared" si="5"/>
        <v>84858.065481976024</v>
      </c>
      <c r="H20" s="15">
        <f t="shared" si="6"/>
        <v>89690.579305696141</v>
      </c>
      <c r="I20" s="16">
        <f t="shared" si="7"/>
        <v>164.16963636114622</v>
      </c>
      <c r="J20" s="6"/>
    </row>
    <row r="21" spans="1:10" x14ac:dyDescent="0.25">
      <c r="A21" s="14">
        <v>10</v>
      </c>
      <c r="B21" s="15">
        <f t="shared" si="0"/>
        <v>84858.065481976024</v>
      </c>
      <c r="C21" s="15">
        <f t="shared" si="1"/>
        <v>4832.5138237201145</v>
      </c>
      <c r="D21" s="15">
        <f t="shared" si="2"/>
        <v>2460.8838989773049</v>
      </c>
      <c r="E21" s="16">
        <f t="shared" si="3"/>
        <v>393.74142383636877</v>
      </c>
      <c r="F21" s="17">
        <f t="shared" si="4"/>
        <v>1977.8885009064409</v>
      </c>
      <c r="G21" s="15">
        <f t="shared" si="5"/>
        <v>82880.176981069584</v>
      </c>
      <c r="H21" s="15">
        <f t="shared" si="6"/>
        <v>87712.690804789701</v>
      </c>
      <c r="I21" s="16">
        <f t="shared" si="7"/>
        <v>160.54930924908706</v>
      </c>
      <c r="J21" s="6"/>
    </row>
    <row r="22" spans="1:10" x14ac:dyDescent="0.25">
      <c r="A22" s="14">
        <v>11</v>
      </c>
      <c r="B22" s="15">
        <f t="shared" si="0"/>
        <v>82880.176981069584</v>
      </c>
      <c r="C22" s="15">
        <f t="shared" si="1"/>
        <v>4832.5138237201145</v>
      </c>
      <c r="D22" s="15">
        <f t="shared" si="2"/>
        <v>2403.5251324510182</v>
      </c>
      <c r="E22" s="16">
        <f t="shared" si="3"/>
        <v>384.5640211921629</v>
      </c>
      <c r="F22" s="17">
        <f t="shared" si="4"/>
        <v>2044.4246700769334</v>
      </c>
      <c r="G22" s="15">
        <f t="shared" si="5"/>
        <v>80835.752310992655</v>
      </c>
      <c r="H22" s="15">
        <f t="shared" si="6"/>
        <v>85668.266134712758</v>
      </c>
      <c r="I22" s="16">
        <f t="shared" si="7"/>
        <v>156.80719433297821</v>
      </c>
      <c r="J22" s="6"/>
    </row>
    <row r="23" spans="1:10" x14ac:dyDescent="0.25">
      <c r="A23" s="18">
        <v>12</v>
      </c>
      <c r="B23" s="19">
        <f t="shared" si="0"/>
        <v>80835.752310992655</v>
      </c>
      <c r="C23" s="19">
        <f t="shared" si="1"/>
        <v>4832.5138237201145</v>
      </c>
      <c r="D23" s="19">
        <f t="shared" si="2"/>
        <v>2344.236817018787</v>
      </c>
      <c r="E23" s="20">
        <f t="shared" si="3"/>
        <v>375.07789072300591</v>
      </c>
      <c r="F23" s="21">
        <f t="shared" si="4"/>
        <v>2113.1991159783215</v>
      </c>
      <c r="G23" s="19">
        <f t="shared" si="5"/>
        <v>78722.553195014334</v>
      </c>
      <c r="H23" s="19">
        <f t="shared" si="6"/>
        <v>83555.067018734451</v>
      </c>
      <c r="I23" s="20">
        <f t="shared" si="7"/>
        <v>152.93919467109154</v>
      </c>
      <c r="J23" s="22"/>
    </row>
    <row r="24" spans="1:10" x14ac:dyDescent="0.25">
      <c r="A24" s="2">
        <v>13</v>
      </c>
      <c r="B24" s="5">
        <f t="shared" si="0"/>
        <v>78722.553195014334</v>
      </c>
      <c r="C24" s="5">
        <f t="shared" si="1"/>
        <v>4832.5138237201145</v>
      </c>
      <c r="D24" s="5">
        <f t="shared" si="2"/>
        <v>2282.9540426554158</v>
      </c>
      <c r="E24" s="6">
        <f t="shared" si="3"/>
        <v>365.27264682486651</v>
      </c>
      <c r="F24" s="7">
        <f t="shared" si="4"/>
        <v>2184.2871342398321</v>
      </c>
      <c r="G24" s="5">
        <f t="shared" si="5"/>
        <v>76538.266060774506</v>
      </c>
      <c r="H24" s="5">
        <f t="shared" si="6"/>
        <v>81370.779884494623</v>
      </c>
      <c r="I24" s="6">
        <f t="shared" si="7"/>
        <v>148.94107550057896</v>
      </c>
      <c r="J24" s="6"/>
    </row>
    <row r="25" spans="1:10" x14ac:dyDescent="0.25">
      <c r="A25" s="2">
        <v>14</v>
      </c>
      <c r="B25" s="5">
        <f t="shared" si="0"/>
        <v>76538.266060774506</v>
      </c>
      <c r="C25" s="5">
        <f t="shared" si="1"/>
        <v>4832.5138237201145</v>
      </c>
      <c r="D25" s="5">
        <f t="shared" si="2"/>
        <v>2219.6097157624608</v>
      </c>
      <c r="E25" s="6">
        <f t="shared" si="3"/>
        <v>355.13755452199376</v>
      </c>
      <c r="F25" s="7">
        <f t="shared" si="4"/>
        <v>2257.7665534356597</v>
      </c>
      <c r="G25" s="5">
        <f t="shared" si="5"/>
        <v>74280.499507338842</v>
      </c>
      <c r="H25" s="5">
        <f t="shared" si="6"/>
        <v>79113.013331058959</v>
      </c>
      <c r="I25" s="6">
        <f t="shared" si="7"/>
        <v>144.80845960117031</v>
      </c>
      <c r="J25" s="6"/>
    </row>
    <row r="26" spans="1:10" x14ac:dyDescent="0.25">
      <c r="A26" s="2">
        <v>15</v>
      </c>
      <c r="B26" s="5">
        <f t="shared" si="0"/>
        <v>74280.499507338842</v>
      </c>
      <c r="C26" s="5">
        <f t="shared" si="1"/>
        <v>4832.5138237201145</v>
      </c>
      <c r="D26" s="5">
        <f t="shared" si="2"/>
        <v>2154.1344857128265</v>
      </c>
      <c r="E26" s="6">
        <f t="shared" si="3"/>
        <v>344.66151771405225</v>
      </c>
      <c r="F26" s="7">
        <f t="shared" si="4"/>
        <v>2333.7178202932355</v>
      </c>
      <c r="G26" s="5">
        <f t="shared" si="5"/>
        <v>71946.781687045601</v>
      </c>
      <c r="H26" s="5">
        <f t="shared" si="6"/>
        <v>76779.295510765718</v>
      </c>
      <c r="I26" s="6">
        <f t="shared" si="7"/>
        <v>140.53682250290555</v>
      </c>
      <c r="J26" s="6"/>
    </row>
    <row r="27" spans="1:10" x14ac:dyDescent="0.25">
      <c r="A27" s="2">
        <v>16</v>
      </c>
      <c r="B27" s="5">
        <f t="shared" si="0"/>
        <v>71946.781687045601</v>
      </c>
      <c r="C27" s="5">
        <f t="shared" si="1"/>
        <v>4832.5138237201145</v>
      </c>
      <c r="D27" s="5">
        <f t="shared" si="2"/>
        <v>2086.4566689243225</v>
      </c>
      <c r="E27" s="6">
        <f t="shared" si="3"/>
        <v>333.83306702789162</v>
      </c>
      <c r="F27" s="7">
        <f t="shared" si="4"/>
        <v>2412.2240877679005</v>
      </c>
      <c r="G27" s="5">
        <f t="shared" si="5"/>
        <v>69534.557599277701</v>
      </c>
      <c r="H27" s="5">
        <f t="shared" si="6"/>
        <v>74367.071422997818</v>
      </c>
      <c r="I27" s="6">
        <f t="shared" si="7"/>
        <v>136.12148753265521</v>
      </c>
      <c r="J27" s="6"/>
    </row>
    <row r="28" spans="1:10" x14ac:dyDescent="0.25">
      <c r="A28" s="2">
        <v>17</v>
      </c>
      <c r="B28" s="5">
        <f t="shared" si="0"/>
        <v>69534.557599277701</v>
      </c>
      <c r="C28" s="5">
        <f t="shared" si="1"/>
        <v>4832.5138237201145</v>
      </c>
      <c r="D28" s="5">
        <f t="shared" si="2"/>
        <v>2016.5021703790535</v>
      </c>
      <c r="E28" s="6">
        <f t="shared" si="3"/>
        <v>322.64034726064858</v>
      </c>
      <c r="F28" s="7">
        <f t="shared" si="4"/>
        <v>2493.3713060804125</v>
      </c>
      <c r="G28" s="5">
        <f t="shared" si="5"/>
        <v>67041.186293197286</v>
      </c>
      <c r="H28" s="5">
        <f t="shared" si="6"/>
        <v>71873.700116917404</v>
      </c>
      <c r="I28" s="6">
        <f t="shared" si="7"/>
        <v>131.55762069400564</v>
      </c>
      <c r="J28" s="6"/>
    </row>
    <row r="29" spans="1:10" x14ac:dyDescent="0.25">
      <c r="A29" s="2">
        <v>18</v>
      </c>
      <c r="B29" s="5">
        <f t="shared" si="0"/>
        <v>67041.186293197286</v>
      </c>
      <c r="C29" s="5">
        <f t="shared" si="1"/>
        <v>4832.5138237201145</v>
      </c>
      <c r="D29" s="5">
        <f t="shared" si="2"/>
        <v>1944.1944025027215</v>
      </c>
      <c r="E29" s="6">
        <f t="shared" si="3"/>
        <v>311.07110440043544</v>
      </c>
      <c r="F29" s="7">
        <f t="shared" si="4"/>
        <v>2577.2483168169574</v>
      </c>
      <c r="G29" s="5">
        <f t="shared" si="5"/>
        <v>64463.93797638033</v>
      </c>
      <c r="H29" s="5">
        <f t="shared" si="6"/>
        <v>69296.451800100447</v>
      </c>
      <c r="I29" s="6">
        <f t="shared" si="7"/>
        <v>126.84022537490387</v>
      </c>
      <c r="J29" s="6"/>
    </row>
    <row r="30" spans="1:10" x14ac:dyDescent="0.25">
      <c r="A30" s="2">
        <v>19</v>
      </c>
      <c r="B30" s="5">
        <f t="shared" si="0"/>
        <v>64463.93797638033</v>
      </c>
      <c r="C30" s="5">
        <f t="shared" si="1"/>
        <v>4832.5138237201145</v>
      </c>
      <c r="D30" s="5">
        <f t="shared" si="2"/>
        <v>1869.4542013150296</v>
      </c>
      <c r="E30" s="6">
        <f t="shared" si="3"/>
        <v>299.11267221040475</v>
      </c>
      <c r="F30" s="7">
        <f t="shared" si="4"/>
        <v>2663.9469501946805</v>
      </c>
      <c r="G30" s="5">
        <f t="shared" si="5"/>
        <v>61799.991026185649</v>
      </c>
      <c r="H30" s="5">
        <f t="shared" si="6"/>
        <v>66632.504849905774</v>
      </c>
      <c r="I30" s="6">
        <f t="shared" si="7"/>
        <v>121.96413687726753</v>
      </c>
      <c r="J30" s="6"/>
    </row>
    <row r="31" spans="1:10" x14ac:dyDescent="0.25">
      <c r="A31" s="2">
        <v>20</v>
      </c>
      <c r="B31" s="5">
        <f t="shared" si="0"/>
        <v>61799.991026185649</v>
      </c>
      <c r="C31" s="5">
        <f t="shared" si="1"/>
        <v>4832.5138237201145</v>
      </c>
      <c r="D31" s="5">
        <f t="shared" si="2"/>
        <v>1792.1997397593839</v>
      </c>
      <c r="E31" s="6">
        <f t="shared" si="3"/>
        <v>286.75195836150141</v>
      </c>
      <c r="F31" s="7">
        <f t="shared" si="4"/>
        <v>2753.5621255992291</v>
      </c>
      <c r="G31" s="5">
        <f t="shared" si="5"/>
        <v>59046.428900586419</v>
      </c>
      <c r="H31" s="5">
        <f t="shared" si="6"/>
        <v>63878.942724306529</v>
      </c>
      <c r="I31" s="6">
        <f t="shared" si="7"/>
        <v>116.92401676257067</v>
      </c>
      <c r="J31" s="6"/>
    </row>
    <row r="32" spans="1:10" x14ac:dyDescent="0.25">
      <c r="A32" s="2">
        <v>21</v>
      </c>
      <c r="B32" s="5">
        <f t="shared" si="0"/>
        <v>59046.428900586419</v>
      </c>
      <c r="C32" s="5">
        <f t="shared" si="1"/>
        <v>4832.5138237201145</v>
      </c>
      <c r="D32" s="5">
        <f t="shared" si="2"/>
        <v>1712.3464381170063</v>
      </c>
      <c r="E32" s="6">
        <f t="shared" si="3"/>
        <v>273.97543009872101</v>
      </c>
      <c r="F32" s="7">
        <f t="shared" si="4"/>
        <v>2846.1919555043874</v>
      </c>
      <c r="G32" s="5">
        <f t="shared" si="5"/>
        <v>56200.236945082033</v>
      </c>
      <c r="H32" s="5">
        <f t="shared" si="6"/>
        <v>61032.750768802143</v>
      </c>
      <c r="I32" s="6">
        <f t="shared" si="7"/>
        <v>111.71434700721545</v>
      </c>
      <c r="J32" s="6"/>
    </row>
    <row r="33" spans="1:10" x14ac:dyDescent="0.25">
      <c r="A33" s="2">
        <v>22</v>
      </c>
      <c r="B33" s="5">
        <f t="shared" si="0"/>
        <v>56200.236945082033</v>
      </c>
      <c r="C33" s="5">
        <f t="shared" si="1"/>
        <v>4832.5138237201145</v>
      </c>
      <c r="D33" s="5">
        <f t="shared" si="2"/>
        <v>1629.806871407379</v>
      </c>
      <c r="E33" s="6">
        <f t="shared" si="3"/>
        <v>260.76909942518063</v>
      </c>
      <c r="F33" s="7">
        <f t="shared" si="4"/>
        <v>2941.937852887555</v>
      </c>
      <c r="G33" s="5">
        <f t="shared" si="5"/>
        <v>53258.29909219448</v>
      </c>
      <c r="H33" s="5">
        <f t="shared" si="6"/>
        <v>58090.812915914597</v>
      </c>
      <c r="I33" s="6">
        <f t="shared" si="7"/>
        <v>106.32942396129009</v>
      </c>
      <c r="J33" s="6"/>
    </row>
    <row r="34" spans="1:10" x14ac:dyDescent="0.25">
      <c r="A34" s="2">
        <v>23</v>
      </c>
      <c r="B34" s="5">
        <f t="shared" si="0"/>
        <v>53258.29909219448</v>
      </c>
      <c r="C34" s="5">
        <f t="shared" si="1"/>
        <v>4832.5138237201145</v>
      </c>
      <c r="D34" s="5">
        <f t="shared" si="2"/>
        <v>1544.49067367364</v>
      </c>
      <c r="E34" s="6">
        <f t="shared" si="3"/>
        <v>247.11850778778242</v>
      </c>
      <c r="F34" s="7">
        <f t="shared" si="4"/>
        <v>3040.9046422586916</v>
      </c>
      <c r="G34" s="5">
        <f t="shared" si="5"/>
        <v>50217.394449935789</v>
      </c>
      <c r="H34" s="5">
        <f t="shared" si="6"/>
        <v>55049.908273655899</v>
      </c>
      <c r="I34" s="6">
        <f t="shared" si="7"/>
        <v>100.76335210409975</v>
      </c>
      <c r="J34" s="6"/>
    </row>
    <row r="35" spans="1:10" x14ac:dyDescent="0.25">
      <c r="A35" s="9">
        <v>24</v>
      </c>
      <c r="B35" s="10">
        <f t="shared" si="0"/>
        <v>50217.394449935789</v>
      </c>
      <c r="C35" s="10">
        <f t="shared" si="1"/>
        <v>4832.5138237201145</v>
      </c>
      <c r="D35" s="10">
        <f t="shared" si="2"/>
        <v>1456.304439048138</v>
      </c>
      <c r="E35" s="11">
        <f t="shared" si="3"/>
        <v>233.00871024770208</v>
      </c>
      <c r="F35" s="12">
        <f t="shared" si="4"/>
        <v>3143.2006744242744</v>
      </c>
      <c r="G35" s="10">
        <f t="shared" si="5"/>
        <v>47074.193775511514</v>
      </c>
      <c r="H35" s="10">
        <f t="shared" si="6"/>
        <v>51906.707599231631</v>
      </c>
      <c r="I35" s="11">
        <f t="shared" si="7"/>
        <v>95.010037589633569</v>
      </c>
      <c r="J35" s="22"/>
    </row>
    <row r="36" spans="1:10" x14ac:dyDescent="0.25">
      <c r="A36" s="2">
        <v>25</v>
      </c>
      <c r="B36" s="5">
        <f t="shared" si="0"/>
        <v>47074.193775511514</v>
      </c>
      <c r="C36" s="5">
        <f t="shared" si="1"/>
        <v>4832.5138237201145</v>
      </c>
      <c r="D36" s="5">
        <f t="shared" si="2"/>
        <v>1365.151619489834</v>
      </c>
      <c r="E36" s="6">
        <f t="shared" si="3"/>
        <v>218.42425911837344</v>
      </c>
      <c r="F36" s="7">
        <f t="shared" si="4"/>
        <v>3248.9379451119071</v>
      </c>
      <c r="G36" s="5">
        <f t="shared" si="5"/>
        <v>43825.255830399605</v>
      </c>
      <c r="H36" s="5">
        <f t="shared" si="6"/>
        <v>48657.769654119722</v>
      </c>
      <c r="I36" s="6">
        <f t="shared" si="7"/>
        <v>89.063181574900739</v>
      </c>
      <c r="J36" s="6"/>
    </row>
    <row r="37" spans="1:10" x14ac:dyDescent="0.25">
      <c r="A37" s="2">
        <v>26</v>
      </c>
      <c r="B37" s="5">
        <f t="shared" si="0"/>
        <v>43825.255830399605</v>
      </c>
      <c r="C37" s="5">
        <f t="shared" si="1"/>
        <v>4832.5138237201145</v>
      </c>
      <c r="D37" s="5">
        <f t="shared" si="2"/>
        <v>1270.9324190815887</v>
      </c>
      <c r="E37" s="6">
        <f t="shared" si="3"/>
        <v>203.34918705305421</v>
      </c>
      <c r="F37" s="7">
        <f t="shared" si="4"/>
        <v>3358.2322175854715</v>
      </c>
      <c r="G37" s="5">
        <f t="shared" si="5"/>
        <v>40467.023612814133</v>
      </c>
      <c r="H37" s="5">
        <f t="shared" si="6"/>
        <v>45299.53743653425</v>
      </c>
      <c r="I37" s="6">
        <f t="shared" si="7"/>
        <v>82.9162733238323</v>
      </c>
      <c r="J37" s="6"/>
    </row>
    <row r="38" spans="1:10" x14ac:dyDescent="0.25">
      <c r="A38" s="2">
        <v>27</v>
      </c>
      <c r="B38" s="5">
        <f t="shared" si="0"/>
        <v>40467.023612814133</v>
      </c>
      <c r="C38" s="5">
        <f t="shared" si="1"/>
        <v>4832.5138237201145</v>
      </c>
      <c r="D38" s="5">
        <f t="shared" si="2"/>
        <v>1173.5436847716098</v>
      </c>
      <c r="E38" s="6">
        <f t="shared" si="3"/>
        <v>187.76698956345757</v>
      </c>
      <c r="F38" s="7">
        <f t="shared" si="4"/>
        <v>3471.2031493850468</v>
      </c>
      <c r="G38" s="5">
        <f t="shared" si="5"/>
        <v>36995.820463429089</v>
      </c>
      <c r="H38" s="5">
        <f t="shared" si="6"/>
        <v>41828.334287149206</v>
      </c>
      <c r="I38" s="6">
        <f t="shared" si="7"/>
        <v>76.562583079197907</v>
      </c>
      <c r="J38" s="6"/>
    </row>
    <row r="39" spans="1:10" x14ac:dyDescent="0.25">
      <c r="A39" s="2">
        <v>28</v>
      </c>
      <c r="B39" s="5">
        <f t="shared" si="0"/>
        <v>36995.820463429089</v>
      </c>
      <c r="C39" s="5">
        <f t="shared" si="1"/>
        <v>4832.5138237201145</v>
      </c>
      <c r="D39" s="5">
        <f t="shared" si="2"/>
        <v>1072.8787934394436</v>
      </c>
      <c r="E39" s="6">
        <f t="shared" si="3"/>
        <v>171.66060695031098</v>
      </c>
      <c r="F39" s="7">
        <f t="shared" si="4"/>
        <v>3587.97442333036</v>
      </c>
      <c r="G39" s="5">
        <f t="shared" si="5"/>
        <v>33407.846040098731</v>
      </c>
      <c r="H39" s="5">
        <f t="shared" si="6"/>
        <v>38240.359863818841</v>
      </c>
      <c r="I39" s="6">
        <f t="shared" si="7"/>
        <v>69.995154694734012</v>
      </c>
      <c r="J39" s="6"/>
    </row>
    <row r="40" spans="1:10" x14ac:dyDescent="0.25">
      <c r="A40" s="2">
        <v>29</v>
      </c>
      <c r="B40" s="5">
        <f t="shared" si="0"/>
        <v>33407.846040098731</v>
      </c>
      <c r="C40" s="5">
        <f t="shared" si="1"/>
        <v>4832.5138237201145</v>
      </c>
      <c r="D40" s="5">
        <f t="shared" si="2"/>
        <v>968.82753516286323</v>
      </c>
      <c r="E40" s="6">
        <f t="shared" si="3"/>
        <v>155.01240562605813</v>
      </c>
      <c r="F40" s="7">
        <f t="shared" si="4"/>
        <v>3708.6738829311935</v>
      </c>
      <c r="G40" s="5">
        <f t="shared" si="5"/>
        <v>29699.172157167537</v>
      </c>
      <c r="H40" s="5">
        <f t="shared" si="6"/>
        <v>34531.685980887654</v>
      </c>
      <c r="I40" s="6">
        <f t="shared" si="7"/>
        <v>63.206798019416759</v>
      </c>
      <c r="J40" s="6"/>
    </row>
    <row r="41" spans="1:10" x14ac:dyDescent="0.25">
      <c r="A41" s="2">
        <v>30</v>
      </c>
      <c r="B41" s="5">
        <f t="shared" si="0"/>
        <v>29699.172157167537</v>
      </c>
      <c r="C41" s="5">
        <f t="shared" si="1"/>
        <v>4832.5138237201145</v>
      </c>
      <c r="D41" s="5">
        <f t="shared" si="2"/>
        <v>861.27599255785867</v>
      </c>
      <c r="E41" s="6">
        <f t="shared" si="3"/>
        <v>137.80415880925739</v>
      </c>
      <c r="F41" s="7">
        <f t="shared" si="4"/>
        <v>3833.4336723529987</v>
      </c>
      <c r="G41" s="5">
        <f t="shared" si="5"/>
        <v>25865.738484814538</v>
      </c>
      <c r="H41" s="5">
        <f t="shared" si="6"/>
        <v>30698.252308534651</v>
      </c>
      <c r="I41" s="6">
        <f t="shared" si="7"/>
        <v>56.190081025541822</v>
      </c>
      <c r="J41" s="6"/>
    </row>
    <row r="42" spans="1:10" x14ac:dyDescent="0.25">
      <c r="A42" s="2">
        <v>31</v>
      </c>
      <c r="B42" s="5">
        <f t="shared" si="0"/>
        <v>25865.738484814538</v>
      </c>
      <c r="C42" s="5">
        <f t="shared" si="1"/>
        <v>4832.5138237201145</v>
      </c>
      <c r="D42" s="5">
        <f t="shared" si="2"/>
        <v>750.10641605962167</v>
      </c>
      <c r="E42" s="6">
        <f t="shared" si="3"/>
        <v>120.01702656953947</v>
      </c>
      <c r="F42" s="7">
        <f t="shared" si="4"/>
        <v>3962.3903810909533</v>
      </c>
      <c r="G42" s="5">
        <f t="shared" si="5"/>
        <v>21903.348103723583</v>
      </c>
      <c r="H42" s="5">
        <f t="shared" si="6"/>
        <v>26735.861927443697</v>
      </c>
      <c r="I42" s="6">
        <f t="shared" si="7"/>
        <v>48.93732167199294</v>
      </c>
      <c r="J42" s="6"/>
    </row>
    <row r="43" spans="1:10" x14ac:dyDescent="0.25">
      <c r="A43" s="2">
        <v>32</v>
      </c>
      <c r="B43" s="5">
        <f t="shared" si="0"/>
        <v>21903.348103723583</v>
      </c>
      <c r="C43" s="5">
        <f t="shared" si="1"/>
        <v>4832.5138237201145</v>
      </c>
      <c r="D43" s="5">
        <f t="shared" si="2"/>
        <v>635.19709500798399</v>
      </c>
      <c r="E43" s="6">
        <f t="shared" si="3"/>
        <v>101.63153520127744</v>
      </c>
      <c r="F43" s="7">
        <f t="shared" si="4"/>
        <v>4095.685193510853</v>
      </c>
      <c r="G43" s="5">
        <f t="shared" si="5"/>
        <v>17807.66291021273</v>
      </c>
      <c r="H43" s="5">
        <f t="shared" si="6"/>
        <v>22640.176733932847</v>
      </c>
      <c r="I43" s="6">
        <f t="shared" si="7"/>
        <v>41.440579493790686</v>
      </c>
      <c r="J43" s="6"/>
    </row>
    <row r="44" spans="1:10" x14ac:dyDescent="0.25">
      <c r="A44" s="2">
        <v>33</v>
      </c>
      <c r="B44" s="5">
        <f t="shared" si="0"/>
        <v>17807.66291021273</v>
      </c>
      <c r="C44" s="5">
        <f t="shared" si="1"/>
        <v>4832.5138237201145</v>
      </c>
      <c r="D44" s="5">
        <f t="shared" si="2"/>
        <v>516.42222439616921</v>
      </c>
      <c r="E44" s="6">
        <f t="shared" si="3"/>
        <v>82.627555903387076</v>
      </c>
      <c r="F44" s="7">
        <f t="shared" si="4"/>
        <v>4233.4640434205576</v>
      </c>
      <c r="G44" s="5">
        <f t="shared" si="5"/>
        <v>13574.198866792172</v>
      </c>
      <c r="H44" s="5">
        <f t="shared" si="6"/>
        <v>18406.712690512286</v>
      </c>
      <c r="I44" s="6">
        <f t="shared" si="7"/>
        <v>33.691646908713686</v>
      </c>
      <c r="J44" s="6"/>
    </row>
    <row r="45" spans="1:10" x14ac:dyDescent="0.25">
      <c r="A45" s="2">
        <v>34</v>
      </c>
      <c r="B45" s="5">
        <f t="shared" si="0"/>
        <v>13574.198866792172</v>
      </c>
      <c r="C45" s="5">
        <f t="shared" si="1"/>
        <v>4832.5138237201145</v>
      </c>
      <c r="D45" s="5">
        <f t="shared" si="2"/>
        <v>393.65176713697304</v>
      </c>
      <c r="E45" s="6">
        <f t="shared" si="3"/>
        <v>62.984282741915685</v>
      </c>
      <c r="F45" s="7">
        <f t="shared" si="4"/>
        <v>4375.8777738412255</v>
      </c>
      <c r="G45" s="5">
        <f t="shared" si="5"/>
        <v>9198.3210929509478</v>
      </c>
      <c r="H45" s="5">
        <f t="shared" si="6"/>
        <v>14030.834916671061</v>
      </c>
      <c r="I45" s="6">
        <f t="shared" si="7"/>
        <v>25.682040231474712</v>
      </c>
      <c r="J45" s="6"/>
    </row>
    <row r="46" spans="1:10" x14ac:dyDescent="0.25">
      <c r="A46" s="2">
        <v>35</v>
      </c>
      <c r="B46" s="5">
        <f t="shared" si="0"/>
        <v>9198.3210929509478</v>
      </c>
      <c r="C46" s="5">
        <f t="shared" si="1"/>
        <v>4832.5138237201145</v>
      </c>
      <c r="D46" s="5">
        <f t="shared" si="2"/>
        <v>266.7513116955775</v>
      </c>
      <c r="E46" s="6">
        <f t="shared" si="3"/>
        <v>42.680209871292398</v>
      </c>
      <c r="F46" s="7">
        <f t="shared" si="4"/>
        <v>4523.0823021532442</v>
      </c>
      <c r="G46" s="5">
        <f t="shared" si="5"/>
        <v>4675.2387907977036</v>
      </c>
      <c r="H46" s="5">
        <f t="shared" si="6"/>
        <v>9507.7526145178181</v>
      </c>
      <c r="I46" s="6">
        <f t="shared" si="7"/>
        <v>17.402990385613414</v>
      </c>
      <c r="J46" s="6"/>
    </row>
    <row r="47" spans="1:10" x14ac:dyDescent="0.25">
      <c r="A47" s="9">
        <v>36</v>
      </c>
      <c r="B47" s="10">
        <f t="shared" si="0"/>
        <v>4675.2387907977036</v>
      </c>
      <c r="C47" s="10">
        <f t="shared" si="1"/>
        <v>4832.5138237201145</v>
      </c>
      <c r="D47" s="10">
        <f t="shared" si="2"/>
        <v>135.58192493313342</v>
      </c>
      <c r="E47" s="11">
        <f t="shared" si="3"/>
        <v>21.69310798930135</v>
      </c>
      <c r="F47" s="12">
        <f t="shared" si="4"/>
        <v>4675.2387907976799</v>
      </c>
      <c r="G47" s="10">
        <f t="shared" si="5"/>
        <v>2.3646862246096134E-11</v>
      </c>
      <c r="H47" s="10">
        <f t="shared" si="6"/>
        <v>4832.5138237201381</v>
      </c>
      <c r="I47" s="11">
        <f t="shared" si="7"/>
        <v>8.8454333029373409</v>
      </c>
      <c r="J47" s="2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8536C-E4D2-434E-B344-A57A5BAF314E}">
  <sheetPr>
    <tabColor theme="5" tint="-0.249977111117893"/>
  </sheetPr>
  <dimension ref="A1:L59"/>
  <sheetViews>
    <sheetView showGridLines="0" workbookViewId="0">
      <pane xSplit="11" ySplit="10" topLeftCell="L11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baseColWidth="10" defaultRowHeight="13.5" x14ac:dyDescent="0.25"/>
  <cols>
    <col min="1" max="1" width="15.85546875" style="3" bestFit="1" customWidth="1"/>
    <col min="2" max="8" width="9.5703125" style="3" customWidth="1"/>
    <col min="9" max="9" width="12.85546875" style="3" bestFit="1" customWidth="1"/>
    <col min="10" max="10" width="11.42578125" style="3"/>
    <col min="11" max="11" width="3" style="3" customWidth="1"/>
    <col min="12" max="16384" width="11.42578125" style="3"/>
  </cols>
  <sheetData>
    <row r="1" spans="1:12" x14ac:dyDescent="0.25">
      <c r="A1" s="37" t="s">
        <v>25</v>
      </c>
    </row>
    <row r="2" spans="1:12" ht="14.25" thickBot="1" x14ac:dyDescent="0.3">
      <c r="A2" s="38" t="s">
        <v>24</v>
      </c>
      <c r="B2" s="37"/>
    </row>
    <row r="3" spans="1:12" ht="16.5" thickBot="1" x14ac:dyDescent="0.3">
      <c r="A3" s="13" t="s">
        <v>16</v>
      </c>
      <c r="I3" s="25" t="s">
        <v>18</v>
      </c>
    </row>
    <row r="4" spans="1:12" ht="14.25" thickBot="1" x14ac:dyDescent="0.3">
      <c r="I4" s="26" t="s">
        <v>19</v>
      </c>
      <c r="J4" s="23">
        <f>SUM(I12:I23)</f>
        <v>2149.4537534117917</v>
      </c>
    </row>
    <row r="5" spans="1:12" ht="14.25" thickBot="1" x14ac:dyDescent="0.3">
      <c r="A5" s="1" t="s">
        <v>14</v>
      </c>
      <c r="B5" s="24">
        <v>100000</v>
      </c>
      <c r="C5" s="2"/>
      <c r="D5" s="2"/>
      <c r="E5" s="2"/>
      <c r="F5" s="2"/>
      <c r="G5" s="2"/>
    </row>
    <row r="6" spans="1:12" s="29" customFormat="1" ht="14.25" thickBot="1" x14ac:dyDescent="0.3">
      <c r="A6" s="27" t="s">
        <v>0</v>
      </c>
      <c r="B6" s="28">
        <v>48</v>
      </c>
      <c r="C6" s="29" t="s">
        <v>1</v>
      </c>
      <c r="D6" s="30">
        <v>0.16</v>
      </c>
      <c r="I6" s="25" t="s">
        <v>18</v>
      </c>
      <c r="J6" s="3"/>
    </row>
    <row r="7" spans="1:12" s="29" customFormat="1" ht="14.25" thickBot="1" x14ac:dyDescent="0.3">
      <c r="A7" s="27" t="s">
        <v>2</v>
      </c>
      <c r="B7" s="31">
        <v>2.9000000000000001E-2</v>
      </c>
      <c r="C7" s="29" t="s">
        <v>3</v>
      </c>
      <c r="D7" s="32">
        <f>B7*(1+D6)</f>
        <v>3.3639999999999996E-2</v>
      </c>
      <c r="I7" s="26" t="s">
        <v>20</v>
      </c>
      <c r="J7" s="23">
        <f>SUM(I12:I59)</f>
        <v>5789.045274335218</v>
      </c>
    </row>
    <row r="8" spans="1:12" s="29" customFormat="1" x14ac:dyDescent="0.25">
      <c r="A8" s="27" t="s">
        <v>4</v>
      </c>
      <c r="B8" s="33">
        <f>PMT(D7,B6,B5)</f>
        <v>-4227.7362108050329</v>
      </c>
    </row>
    <row r="9" spans="1:12" s="29" customFormat="1" x14ac:dyDescent="0.25">
      <c r="I9" s="29">
        <v>1.8304</v>
      </c>
      <c r="K9" s="27"/>
    </row>
    <row r="10" spans="1:12" x14ac:dyDescent="0.25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  <c r="I10" s="2"/>
      <c r="J10" s="2"/>
      <c r="K10" s="4"/>
    </row>
    <row r="11" spans="1:12" x14ac:dyDescent="0.25">
      <c r="A11" s="2">
        <v>0</v>
      </c>
      <c r="B11" s="2"/>
      <c r="C11" s="2"/>
      <c r="D11" s="2"/>
      <c r="E11" s="2"/>
      <c r="F11" s="2"/>
      <c r="G11" s="5">
        <f>B5</f>
        <v>100000</v>
      </c>
      <c r="H11" s="5">
        <f>G11</f>
        <v>100000</v>
      </c>
      <c r="I11" s="2"/>
      <c r="J11" s="2"/>
    </row>
    <row r="12" spans="1:12" x14ac:dyDescent="0.25">
      <c r="A12" s="14">
        <v>1</v>
      </c>
      <c r="B12" s="15">
        <f t="shared" ref="B12:B59" si="0">G11</f>
        <v>100000</v>
      </c>
      <c r="C12" s="15">
        <f t="shared" ref="C12:C59" si="1">-$B$8</f>
        <v>4227.7362108050329</v>
      </c>
      <c r="D12" s="15">
        <f t="shared" ref="D12:D59" si="2">B12*$B$7</f>
        <v>2900</v>
      </c>
      <c r="E12" s="16">
        <f t="shared" ref="E12:E59" si="3">D12*$D$6</f>
        <v>464</v>
      </c>
      <c r="F12" s="17">
        <f t="shared" ref="F12:F59" si="4">C12-D12-E12</f>
        <v>863.7362108050329</v>
      </c>
      <c r="G12" s="15">
        <f t="shared" ref="G12:G59" si="5">B12-F12</f>
        <v>99136.263789194971</v>
      </c>
      <c r="H12" s="15">
        <f t="shared" ref="H12:H59" si="6">B12+D12+E12</f>
        <v>103364</v>
      </c>
      <c r="I12" s="16">
        <f t="shared" ref="I12:I59" si="7">H12*$I$9/1000</f>
        <v>189.19746559999999</v>
      </c>
      <c r="J12" s="6"/>
      <c r="L12" s="8"/>
    </row>
    <row r="13" spans="1:12" x14ac:dyDescent="0.25">
      <c r="A13" s="14">
        <v>2</v>
      </c>
      <c r="B13" s="15">
        <f t="shared" si="0"/>
        <v>99136.263789194971</v>
      </c>
      <c r="C13" s="15">
        <f t="shared" si="1"/>
        <v>4227.7362108050329</v>
      </c>
      <c r="D13" s="15">
        <f t="shared" si="2"/>
        <v>2874.9516498866542</v>
      </c>
      <c r="E13" s="16">
        <f t="shared" si="3"/>
        <v>459.99226398186465</v>
      </c>
      <c r="F13" s="17">
        <f t="shared" si="4"/>
        <v>892.79229693651405</v>
      </c>
      <c r="G13" s="15">
        <f t="shared" si="5"/>
        <v>98243.471492258454</v>
      </c>
      <c r="H13" s="15">
        <f t="shared" si="6"/>
        <v>102471.2077030635</v>
      </c>
      <c r="I13" s="16">
        <f t="shared" si="7"/>
        <v>187.56329857968743</v>
      </c>
      <c r="J13" s="6"/>
    </row>
    <row r="14" spans="1:12" x14ac:dyDescent="0.25">
      <c r="A14" s="14">
        <v>3</v>
      </c>
      <c r="B14" s="15">
        <f t="shared" si="0"/>
        <v>98243.471492258454</v>
      </c>
      <c r="C14" s="15">
        <f t="shared" si="1"/>
        <v>4227.7362108050329</v>
      </c>
      <c r="D14" s="15">
        <f t="shared" si="2"/>
        <v>2849.0606732754954</v>
      </c>
      <c r="E14" s="16">
        <f t="shared" si="3"/>
        <v>455.84970772407928</v>
      </c>
      <c r="F14" s="17">
        <f t="shared" si="4"/>
        <v>922.82582980545817</v>
      </c>
      <c r="G14" s="15">
        <f t="shared" si="5"/>
        <v>97320.645662452996</v>
      </c>
      <c r="H14" s="15">
        <f t="shared" si="6"/>
        <v>101548.38187325803</v>
      </c>
      <c r="I14" s="16">
        <f t="shared" si="7"/>
        <v>185.87415818081149</v>
      </c>
      <c r="J14" s="6"/>
    </row>
    <row r="15" spans="1:12" x14ac:dyDescent="0.25">
      <c r="A15" s="14">
        <v>4</v>
      </c>
      <c r="B15" s="15">
        <f t="shared" si="0"/>
        <v>97320.645662452996</v>
      </c>
      <c r="C15" s="15">
        <f t="shared" si="1"/>
        <v>4227.7362108050329</v>
      </c>
      <c r="D15" s="15">
        <f t="shared" si="2"/>
        <v>2822.2987242111371</v>
      </c>
      <c r="E15" s="16">
        <f t="shared" si="3"/>
        <v>451.56779587378196</v>
      </c>
      <c r="F15" s="17">
        <f t="shared" si="4"/>
        <v>953.86969072011379</v>
      </c>
      <c r="G15" s="15">
        <f t="shared" si="5"/>
        <v>96366.775971732888</v>
      </c>
      <c r="H15" s="15">
        <f t="shared" si="6"/>
        <v>100594.51218253792</v>
      </c>
      <c r="I15" s="16">
        <f t="shared" si="7"/>
        <v>184.12819509891742</v>
      </c>
      <c r="J15" s="6"/>
    </row>
    <row r="16" spans="1:12" x14ac:dyDescent="0.25">
      <c r="A16" s="14">
        <v>5</v>
      </c>
      <c r="B16" s="15">
        <f t="shared" si="0"/>
        <v>96366.775971732888</v>
      </c>
      <c r="C16" s="15">
        <f t="shared" si="1"/>
        <v>4227.7362108050329</v>
      </c>
      <c r="D16" s="15">
        <f t="shared" si="2"/>
        <v>2794.6365031802538</v>
      </c>
      <c r="E16" s="16">
        <f t="shared" si="3"/>
        <v>447.14184050884063</v>
      </c>
      <c r="F16" s="17">
        <f t="shared" si="4"/>
        <v>985.95786711593837</v>
      </c>
      <c r="G16" s="15">
        <f t="shared" si="5"/>
        <v>95380.818104616948</v>
      </c>
      <c r="H16" s="15">
        <f t="shared" si="6"/>
        <v>99608.554315421978</v>
      </c>
      <c r="I16" s="16">
        <f t="shared" si="7"/>
        <v>182.32349781894837</v>
      </c>
      <c r="J16" s="6"/>
    </row>
    <row r="17" spans="1:10" x14ac:dyDescent="0.25">
      <c r="A17" s="14">
        <v>6</v>
      </c>
      <c r="B17" s="15">
        <f t="shared" si="0"/>
        <v>95380.818104616948</v>
      </c>
      <c r="C17" s="15">
        <f t="shared" si="1"/>
        <v>4227.7362108050329</v>
      </c>
      <c r="D17" s="15">
        <f t="shared" si="2"/>
        <v>2766.0437250338919</v>
      </c>
      <c r="E17" s="16">
        <f t="shared" si="3"/>
        <v>442.56699600542271</v>
      </c>
      <c r="F17" s="17">
        <f t="shared" si="4"/>
        <v>1019.1254897657184</v>
      </c>
      <c r="G17" s="15">
        <f t="shared" si="5"/>
        <v>94361.692614851228</v>
      </c>
      <c r="H17" s="15">
        <f t="shared" si="6"/>
        <v>98589.428825656258</v>
      </c>
      <c r="I17" s="16">
        <f t="shared" si="7"/>
        <v>180.45809052248123</v>
      </c>
      <c r="J17" s="6"/>
    </row>
    <row r="18" spans="1:10" x14ac:dyDescent="0.25">
      <c r="A18" s="14">
        <v>7</v>
      </c>
      <c r="B18" s="15">
        <f t="shared" si="0"/>
        <v>94361.692614851228</v>
      </c>
      <c r="C18" s="15">
        <f t="shared" si="1"/>
        <v>4227.7362108050329</v>
      </c>
      <c r="D18" s="15">
        <f t="shared" si="2"/>
        <v>2736.4890858306858</v>
      </c>
      <c r="E18" s="16">
        <f t="shared" si="3"/>
        <v>437.83825373290972</v>
      </c>
      <c r="F18" s="17">
        <f t="shared" si="4"/>
        <v>1053.4088712414373</v>
      </c>
      <c r="G18" s="15">
        <f t="shared" si="5"/>
        <v>93308.283743609791</v>
      </c>
      <c r="H18" s="15">
        <f t="shared" si="6"/>
        <v>97536.019954414835</v>
      </c>
      <c r="I18" s="16">
        <f t="shared" si="7"/>
        <v>178.52993092456092</v>
      </c>
      <c r="J18" s="6"/>
    </row>
    <row r="19" spans="1:10" x14ac:dyDescent="0.25">
      <c r="A19" s="14">
        <v>8</v>
      </c>
      <c r="B19" s="15">
        <f t="shared" si="0"/>
        <v>93308.283743609791</v>
      </c>
      <c r="C19" s="15">
        <f t="shared" si="1"/>
        <v>4227.7362108050329</v>
      </c>
      <c r="D19" s="15">
        <f t="shared" si="2"/>
        <v>2705.9402285646843</v>
      </c>
      <c r="E19" s="16">
        <f t="shared" si="3"/>
        <v>432.9504365703495</v>
      </c>
      <c r="F19" s="17">
        <f t="shared" si="4"/>
        <v>1088.8455456699992</v>
      </c>
      <c r="G19" s="15">
        <f t="shared" si="5"/>
        <v>92219.438197939788</v>
      </c>
      <c r="H19" s="15">
        <f t="shared" si="6"/>
        <v>96447.174408744817</v>
      </c>
      <c r="I19" s="16">
        <f t="shared" si="7"/>
        <v>176.53690803776652</v>
      </c>
      <c r="J19" s="6"/>
    </row>
    <row r="20" spans="1:10" x14ac:dyDescent="0.25">
      <c r="A20" s="14">
        <v>9</v>
      </c>
      <c r="B20" s="15">
        <f t="shared" si="0"/>
        <v>92219.438197939788</v>
      </c>
      <c r="C20" s="15">
        <f t="shared" si="1"/>
        <v>4227.7362108050329</v>
      </c>
      <c r="D20" s="15">
        <f t="shared" si="2"/>
        <v>2674.3637077402541</v>
      </c>
      <c r="E20" s="16">
        <f t="shared" si="3"/>
        <v>427.89819323844068</v>
      </c>
      <c r="F20" s="17">
        <f t="shared" si="4"/>
        <v>1125.4743098263382</v>
      </c>
      <c r="G20" s="15">
        <f t="shared" si="5"/>
        <v>91093.963888113445</v>
      </c>
      <c r="H20" s="15">
        <f t="shared" si="6"/>
        <v>95321.700098918474</v>
      </c>
      <c r="I20" s="16">
        <f t="shared" si="7"/>
        <v>174.47683986106037</v>
      </c>
      <c r="J20" s="6"/>
    </row>
    <row r="21" spans="1:10" x14ac:dyDescent="0.25">
      <c r="A21" s="14">
        <v>10</v>
      </c>
      <c r="B21" s="15">
        <f t="shared" si="0"/>
        <v>91093.963888113445</v>
      </c>
      <c r="C21" s="15">
        <f t="shared" si="1"/>
        <v>4227.7362108050329</v>
      </c>
      <c r="D21" s="15">
        <f t="shared" si="2"/>
        <v>2641.7249527552899</v>
      </c>
      <c r="E21" s="16">
        <f t="shared" si="3"/>
        <v>422.67599244084641</v>
      </c>
      <c r="F21" s="17">
        <f t="shared" si="4"/>
        <v>1163.3352656088966</v>
      </c>
      <c r="G21" s="15">
        <f t="shared" si="5"/>
        <v>89930.628622504548</v>
      </c>
      <c r="H21" s="15">
        <f t="shared" si="6"/>
        <v>94158.364833309577</v>
      </c>
      <c r="I21" s="16">
        <f t="shared" si="7"/>
        <v>172.34747099088986</v>
      </c>
      <c r="J21" s="6"/>
    </row>
    <row r="22" spans="1:10" x14ac:dyDescent="0.25">
      <c r="A22" s="14">
        <v>11</v>
      </c>
      <c r="B22" s="15">
        <f t="shared" si="0"/>
        <v>89930.628622504548</v>
      </c>
      <c r="C22" s="15">
        <f t="shared" si="1"/>
        <v>4227.7362108050329</v>
      </c>
      <c r="D22" s="15">
        <f t="shared" si="2"/>
        <v>2607.9882300526319</v>
      </c>
      <c r="E22" s="16">
        <f t="shared" si="3"/>
        <v>417.27811680842115</v>
      </c>
      <c r="F22" s="17">
        <f t="shared" si="4"/>
        <v>1202.4698639439798</v>
      </c>
      <c r="G22" s="15">
        <f t="shared" si="5"/>
        <v>88728.158758560574</v>
      </c>
      <c r="H22" s="15">
        <f t="shared" si="6"/>
        <v>92955.894969365603</v>
      </c>
      <c r="I22" s="16">
        <f t="shared" si="7"/>
        <v>170.14647015192679</v>
      </c>
      <c r="J22" s="6"/>
    </row>
    <row r="23" spans="1:10" x14ac:dyDescent="0.25">
      <c r="A23" s="18">
        <v>12</v>
      </c>
      <c r="B23" s="19">
        <f t="shared" si="0"/>
        <v>88728.158758560574</v>
      </c>
      <c r="C23" s="19">
        <f t="shared" si="1"/>
        <v>4227.7362108050329</v>
      </c>
      <c r="D23" s="19">
        <f t="shared" si="2"/>
        <v>2573.1166039982568</v>
      </c>
      <c r="E23" s="20">
        <f t="shared" si="3"/>
        <v>411.69865663972109</v>
      </c>
      <c r="F23" s="21">
        <f t="shared" si="4"/>
        <v>1242.920950167055</v>
      </c>
      <c r="G23" s="19">
        <f t="shared" si="5"/>
        <v>87485.237808393518</v>
      </c>
      <c r="H23" s="19">
        <f t="shared" si="6"/>
        <v>91712.974019198562</v>
      </c>
      <c r="I23" s="20">
        <f t="shared" si="7"/>
        <v>167.87142764474106</v>
      </c>
      <c r="J23" s="22"/>
    </row>
    <row r="24" spans="1:10" x14ac:dyDescent="0.25">
      <c r="A24" s="2">
        <v>13</v>
      </c>
      <c r="B24" s="5">
        <f t="shared" si="0"/>
        <v>87485.237808393518</v>
      </c>
      <c r="C24" s="5">
        <f t="shared" si="1"/>
        <v>4227.7362108050329</v>
      </c>
      <c r="D24" s="5">
        <f t="shared" si="2"/>
        <v>2537.0718964434122</v>
      </c>
      <c r="E24" s="6">
        <f t="shared" si="3"/>
        <v>405.93150343094595</v>
      </c>
      <c r="F24" s="7">
        <f t="shared" si="4"/>
        <v>1284.7328109306748</v>
      </c>
      <c r="G24" s="5">
        <f t="shared" si="5"/>
        <v>86200.504997462849</v>
      </c>
      <c r="H24" s="5">
        <f t="shared" si="6"/>
        <v>90428.241208267864</v>
      </c>
      <c r="I24" s="6">
        <f t="shared" si="7"/>
        <v>165.5198527076135</v>
      </c>
      <c r="J24" s="6"/>
    </row>
    <row r="25" spans="1:10" x14ac:dyDescent="0.25">
      <c r="A25" s="2">
        <v>14</v>
      </c>
      <c r="B25" s="5">
        <f t="shared" si="0"/>
        <v>86200.504997462849</v>
      </c>
      <c r="C25" s="5">
        <f t="shared" si="1"/>
        <v>4227.7362108050329</v>
      </c>
      <c r="D25" s="5">
        <f t="shared" si="2"/>
        <v>2499.8146449264227</v>
      </c>
      <c r="E25" s="6">
        <f t="shared" si="3"/>
        <v>399.97034318822762</v>
      </c>
      <c r="F25" s="7">
        <f t="shared" si="4"/>
        <v>1327.9512226903826</v>
      </c>
      <c r="G25" s="5">
        <f t="shared" si="5"/>
        <v>84872.553774772474</v>
      </c>
      <c r="H25" s="5">
        <f t="shared" si="6"/>
        <v>89100.289985577489</v>
      </c>
      <c r="I25" s="6">
        <f t="shared" si="7"/>
        <v>163.08917078960104</v>
      </c>
      <c r="J25" s="6"/>
    </row>
    <row r="26" spans="1:10" x14ac:dyDescent="0.25">
      <c r="A26" s="2">
        <v>15</v>
      </c>
      <c r="B26" s="5">
        <f t="shared" si="0"/>
        <v>84872.553774772474</v>
      </c>
      <c r="C26" s="5">
        <f t="shared" si="1"/>
        <v>4227.7362108050329</v>
      </c>
      <c r="D26" s="5">
        <f t="shared" si="2"/>
        <v>2461.3040594684016</v>
      </c>
      <c r="E26" s="6">
        <f t="shared" si="3"/>
        <v>393.80864951494425</v>
      </c>
      <c r="F26" s="7">
        <f t="shared" si="4"/>
        <v>1372.6235018216871</v>
      </c>
      <c r="G26" s="5">
        <f t="shared" si="5"/>
        <v>83499.930272950791</v>
      </c>
      <c r="H26" s="5">
        <f t="shared" si="6"/>
        <v>87727.66648375582</v>
      </c>
      <c r="I26" s="6">
        <f t="shared" si="7"/>
        <v>160.57672073186666</v>
      </c>
      <c r="J26" s="6"/>
    </row>
    <row r="27" spans="1:10" x14ac:dyDescent="0.25">
      <c r="A27" s="2">
        <v>16</v>
      </c>
      <c r="B27" s="5">
        <f t="shared" si="0"/>
        <v>83499.930272950791</v>
      </c>
      <c r="C27" s="5">
        <f t="shared" si="1"/>
        <v>4227.7362108050329</v>
      </c>
      <c r="D27" s="5">
        <f t="shared" si="2"/>
        <v>2421.4979779155728</v>
      </c>
      <c r="E27" s="6">
        <f t="shared" si="3"/>
        <v>387.43967646649168</v>
      </c>
      <c r="F27" s="7">
        <f t="shared" si="4"/>
        <v>1418.7985564229684</v>
      </c>
      <c r="G27" s="5">
        <f t="shared" si="5"/>
        <v>82081.131716527816</v>
      </c>
      <c r="H27" s="5">
        <f t="shared" si="6"/>
        <v>86308.867927332845</v>
      </c>
      <c r="I27" s="6">
        <f t="shared" si="7"/>
        <v>157.97975185419006</v>
      </c>
      <c r="J27" s="6"/>
    </row>
    <row r="28" spans="1:10" x14ac:dyDescent="0.25">
      <c r="A28" s="2">
        <v>17</v>
      </c>
      <c r="B28" s="5">
        <f t="shared" si="0"/>
        <v>82081.131716527816</v>
      </c>
      <c r="C28" s="5">
        <f t="shared" si="1"/>
        <v>4227.7362108050329</v>
      </c>
      <c r="D28" s="5">
        <f t="shared" si="2"/>
        <v>2380.3528197793066</v>
      </c>
      <c r="E28" s="6">
        <f t="shared" si="3"/>
        <v>380.85645116468908</v>
      </c>
      <c r="F28" s="7">
        <f t="shared" si="4"/>
        <v>1466.5269398610371</v>
      </c>
      <c r="G28" s="5">
        <f t="shared" si="5"/>
        <v>80614.604776666776</v>
      </c>
      <c r="H28" s="5">
        <f t="shared" si="6"/>
        <v>84842.340987471805</v>
      </c>
      <c r="I28" s="6">
        <f t="shared" si="7"/>
        <v>155.2954209434684</v>
      </c>
      <c r="J28" s="6"/>
    </row>
    <row r="29" spans="1:10" x14ac:dyDescent="0.25">
      <c r="A29" s="2">
        <v>18</v>
      </c>
      <c r="B29" s="5">
        <f t="shared" si="0"/>
        <v>80614.604776666776</v>
      </c>
      <c r="C29" s="5">
        <f t="shared" si="1"/>
        <v>4227.7362108050329</v>
      </c>
      <c r="D29" s="5">
        <f t="shared" si="2"/>
        <v>2337.8235385233365</v>
      </c>
      <c r="E29" s="6">
        <f t="shared" si="3"/>
        <v>374.05176616373387</v>
      </c>
      <c r="F29" s="7">
        <f t="shared" si="4"/>
        <v>1515.8609061179625</v>
      </c>
      <c r="G29" s="5">
        <f t="shared" si="5"/>
        <v>79098.743870548817</v>
      </c>
      <c r="H29" s="5">
        <f t="shared" si="6"/>
        <v>83326.480081353846</v>
      </c>
      <c r="I29" s="6">
        <f t="shared" si="7"/>
        <v>152.5207891409101</v>
      </c>
      <c r="J29" s="6"/>
    </row>
    <row r="30" spans="1:10" x14ac:dyDescent="0.25">
      <c r="A30" s="2">
        <v>19</v>
      </c>
      <c r="B30" s="5">
        <f t="shared" si="0"/>
        <v>79098.743870548817</v>
      </c>
      <c r="C30" s="5">
        <f t="shared" si="1"/>
        <v>4227.7362108050329</v>
      </c>
      <c r="D30" s="5">
        <f t="shared" si="2"/>
        <v>2293.8635722459157</v>
      </c>
      <c r="E30" s="6">
        <f t="shared" si="3"/>
        <v>367.01817155934651</v>
      </c>
      <c r="F30" s="7">
        <f t="shared" si="4"/>
        <v>1566.8544669997707</v>
      </c>
      <c r="G30" s="5">
        <f t="shared" si="5"/>
        <v>77531.889403549052</v>
      </c>
      <c r="H30" s="5">
        <f t="shared" si="6"/>
        <v>81759.625614354081</v>
      </c>
      <c r="I30" s="6">
        <f t="shared" si="7"/>
        <v>149.65281872451374</v>
      </c>
      <c r="J30" s="6"/>
    </row>
    <row r="31" spans="1:10" x14ac:dyDescent="0.25">
      <c r="A31" s="2">
        <v>20</v>
      </c>
      <c r="B31" s="5">
        <f t="shared" si="0"/>
        <v>77531.889403549052</v>
      </c>
      <c r="C31" s="5">
        <f t="shared" si="1"/>
        <v>4227.7362108050329</v>
      </c>
      <c r="D31" s="5">
        <f t="shared" si="2"/>
        <v>2248.4247927029228</v>
      </c>
      <c r="E31" s="6">
        <f t="shared" si="3"/>
        <v>359.74796683246763</v>
      </c>
      <c r="F31" s="7">
        <f t="shared" si="4"/>
        <v>1619.5634512696424</v>
      </c>
      <c r="G31" s="5">
        <f t="shared" si="5"/>
        <v>75912.325952279411</v>
      </c>
      <c r="H31" s="5">
        <f t="shared" si="6"/>
        <v>80140.06216308444</v>
      </c>
      <c r="I31" s="6">
        <f t="shared" si="7"/>
        <v>146.68836978330975</v>
      </c>
      <c r="J31" s="6"/>
    </row>
    <row r="32" spans="1:10" x14ac:dyDescent="0.25">
      <c r="A32" s="2">
        <v>21</v>
      </c>
      <c r="B32" s="5">
        <f t="shared" si="0"/>
        <v>75912.325952279411</v>
      </c>
      <c r="C32" s="5">
        <f t="shared" si="1"/>
        <v>4227.7362108050329</v>
      </c>
      <c r="D32" s="5">
        <f t="shared" si="2"/>
        <v>2201.4574526161032</v>
      </c>
      <c r="E32" s="6">
        <f t="shared" si="3"/>
        <v>352.23319241857649</v>
      </c>
      <c r="F32" s="7">
        <f t="shared" si="4"/>
        <v>1674.0455657703533</v>
      </c>
      <c r="G32" s="5">
        <f t="shared" si="5"/>
        <v>74238.280386509054</v>
      </c>
      <c r="H32" s="5">
        <f t="shared" si="6"/>
        <v>78466.016597314083</v>
      </c>
      <c r="I32" s="6">
        <f t="shared" si="7"/>
        <v>143.62419677972369</v>
      </c>
      <c r="J32" s="6"/>
    </row>
    <row r="33" spans="1:10" x14ac:dyDescent="0.25">
      <c r="A33" s="2">
        <v>22</v>
      </c>
      <c r="B33" s="5">
        <f t="shared" si="0"/>
        <v>74238.280386509054</v>
      </c>
      <c r="C33" s="5">
        <f t="shared" si="1"/>
        <v>4227.7362108050329</v>
      </c>
      <c r="D33" s="5">
        <f t="shared" si="2"/>
        <v>2152.9101312087628</v>
      </c>
      <c r="E33" s="6">
        <f t="shared" si="3"/>
        <v>344.46562099340207</v>
      </c>
      <c r="F33" s="7">
        <f t="shared" si="4"/>
        <v>1730.360458602868</v>
      </c>
      <c r="G33" s="5">
        <f t="shared" si="5"/>
        <v>72507.919927906187</v>
      </c>
      <c r="H33" s="5">
        <f t="shared" si="6"/>
        <v>76735.656138711216</v>
      </c>
      <c r="I33" s="6">
        <f t="shared" si="7"/>
        <v>140.45694499629701</v>
      </c>
      <c r="J33" s="6"/>
    </row>
    <row r="34" spans="1:10" x14ac:dyDescent="0.25">
      <c r="A34" s="2">
        <v>23</v>
      </c>
      <c r="B34" s="5">
        <f t="shared" si="0"/>
        <v>72507.919927906187</v>
      </c>
      <c r="C34" s="5">
        <f t="shared" si="1"/>
        <v>4227.7362108050329</v>
      </c>
      <c r="D34" s="5">
        <f t="shared" si="2"/>
        <v>2102.7296779092794</v>
      </c>
      <c r="E34" s="6">
        <f t="shared" si="3"/>
        <v>336.4367484654847</v>
      </c>
      <c r="F34" s="7">
        <f t="shared" si="4"/>
        <v>1788.5697844302688</v>
      </c>
      <c r="G34" s="5">
        <f t="shared" si="5"/>
        <v>70719.350143475924</v>
      </c>
      <c r="H34" s="5">
        <f t="shared" si="6"/>
        <v>74947.086354280953</v>
      </c>
      <c r="I34" s="6">
        <f t="shared" si="7"/>
        <v>137.18314686287584</v>
      </c>
      <c r="J34" s="6"/>
    </row>
    <row r="35" spans="1:10" x14ac:dyDescent="0.25">
      <c r="A35" s="9">
        <v>24</v>
      </c>
      <c r="B35" s="10">
        <f t="shared" si="0"/>
        <v>70719.350143475924</v>
      </c>
      <c r="C35" s="10">
        <f t="shared" si="1"/>
        <v>4227.7362108050329</v>
      </c>
      <c r="D35" s="10">
        <f t="shared" si="2"/>
        <v>2050.861154160802</v>
      </c>
      <c r="E35" s="11">
        <f t="shared" si="3"/>
        <v>328.1377846657283</v>
      </c>
      <c r="F35" s="12">
        <f t="shared" si="4"/>
        <v>1848.7372719785026</v>
      </c>
      <c r="G35" s="10">
        <f t="shared" si="5"/>
        <v>68870.612871497418</v>
      </c>
      <c r="H35" s="10">
        <f t="shared" si="6"/>
        <v>73098.349082302448</v>
      </c>
      <c r="I35" s="11">
        <f t="shared" si="7"/>
        <v>133.79921816024643</v>
      </c>
      <c r="J35" s="22"/>
    </row>
    <row r="36" spans="1:10" x14ac:dyDescent="0.25">
      <c r="A36" s="2">
        <v>25</v>
      </c>
      <c r="B36" s="5">
        <f t="shared" si="0"/>
        <v>68870.612871497418</v>
      </c>
      <c r="C36" s="5">
        <f t="shared" si="1"/>
        <v>4227.7362108050329</v>
      </c>
      <c r="D36" s="5">
        <f t="shared" si="2"/>
        <v>1997.2477732734253</v>
      </c>
      <c r="E36" s="6">
        <f t="shared" si="3"/>
        <v>319.55964372374808</v>
      </c>
      <c r="F36" s="7">
        <f t="shared" si="4"/>
        <v>1910.9287938078596</v>
      </c>
      <c r="G36" s="5">
        <f t="shared" si="5"/>
        <v>66959.684077689555</v>
      </c>
      <c r="H36" s="5">
        <f t="shared" si="6"/>
        <v>71187.420288494599</v>
      </c>
      <c r="I36" s="6">
        <f t="shared" si="7"/>
        <v>130.30145409606052</v>
      </c>
      <c r="J36" s="6"/>
    </row>
    <row r="37" spans="1:10" x14ac:dyDescent="0.25">
      <c r="A37" s="2">
        <v>26</v>
      </c>
      <c r="B37" s="5">
        <f t="shared" si="0"/>
        <v>66959.684077689555</v>
      </c>
      <c r="C37" s="5">
        <f t="shared" si="1"/>
        <v>4227.7362108050329</v>
      </c>
      <c r="D37" s="5">
        <f t="shared" si="2"/>
        <v>1941.8308382529972</v>
      </c>
      <c r="E37" s="6">
        <f t="shared" si="3"/>
        <v>310.69293412047955</v>
      </c>
      <c r="F37" s="7">
        <f t="shared" si="4"/>
        <v>1975.2124384315562</v>
      </c>
      <c r="G37" s="5">
        <f t="shared" si="5"/>
        <v>64984.471639258001</v>
      </c>
      <c r="H37" s="5">
        <f t="shared" si="6"/>
        <v>69212.20785006303</v>
      </c>
      <c r="I37" s="6">
        <f t="shared" si="7"/>
        <v>126.68602524875537</v>
      </c>
      <c r="J37" s="6"/>
    </row>
    <row r="38" spans="1:10" x14ac:dyDescent="0.25">
      <c r="A38" s="2">
        <v>27</v>
      </c>
      <c r="B38" s="5">
        <f t="shared" si="0"/>
        <v>64984.471639258001</v>
      </c>
      <c r="C38" s="5">
        <f t="shared" si="1"/>
        <v>4227.7362108050329</v>
      </c>
      <c r="D38" s="5">
        <f t="shared" si="2"/>
        <v>1884.5496775384822</v>
      </c>
      <c r="E38" s="6">
        <f t="shared" si="3"/>
        <v>301.52794840615718</v>
      </c>
      <c r="F38" s="7">
        <f t="shared" si="4"/>
        <v>2041.6585848603936</v>
      </c>
      <c r="G38" s="5">
        <f t="shared" si="5"/>
        <v>62942.813054397608</v>
      </c>
      <c r="H38" s="5">
        <f t="shared" si="6"/>
        <v>67170.549265202644</v>
      </c>
      <c r="I38" s="6">
        <f t="shared" si="7"/>
        <v>122.94897337502692</v>
      </c>
      <c r="J38" s="6"/>
    </row>
    <row r="39" spans="1:10" x14ac:dyDescent="0.25">
      <c r="A39" s="2">
        <v>28</v>
      </c>
      <c r="B39" s="5">
        <f t="shared" si="0"/>
        <v>62942.813054397608</v>
      </c>
      <c r="C39" s="5">
        <f t="shared" si="1"/>
        <v>4227.7362108050329</v>
      </c>
      <c r="D39" s="5">
        <f t="shared" si="2"/>
        <v>1825.3415785775308</v>
      </c>
      <c r="E39" s="6">
        <f t="shared" si="3"/>
        <v>292.0546525724049</v>
      </c>
      <c r="F39" s="7">
        <f t="shared" si="4"/>
        <v>2110.3399796550975</v>
      </c>
      <c r="G39" s="5">
        <f t="shared" si="5"/>
        <v>60832.473074742513</v>
      </c>
      <c r="H39" s="5">
        <f t="shared" si="6"/>
        <v>65060.209285547542</v>
      </c>
      <c r="I39" s="6">
        <f t="shared" si="7"/>
        <v>119.08620707626622</v>
      </c>
      <c r="J39" s="6"/>
    </row>
    <row r="40" spans="1:10" x14ac:dyDescent="0.25">
      <c r="A40" s="2">
        <v>29</v>
      </c>
      <c r="B40" s="5">
        <f t="shared" si="0"/>
        <v>60832.473074742513</v>
      </c>
      <c r="C40" s="5">
        <f t="shared" si="1"/>
        <v>4227.7362108050329</v>
      </c>
      <c r="D40" s="5">
        <f t="shared" si="2"/>
        <v>1764.141719167533</v>
      </c>
      <c r="E40" s="6">
        <f t="shared" si="3"/>
        <v>282.26267506680529</v>
      </c>
      <c r="F40" s="7">
        <f t="shared" si="4"/>
        <v>2181.3318165706951</v>
      </c>
      <c r="G40" s="5">
        <f t="shared" si="5"/>
        <v>58651.141258171818</v>
      </c>
      <c r="H40" s="5">
        <f t="shared" si="6"/>
        <v>62878.877468976854</v>
      </c>
      <c r="I40" s="6">
        <f t="shared" si="7"/>
        <v>115.09349731921525</v>
      </c>
      <c r="J40" s="6"/>
    </row>
    <row r="41" spans="1:10" x14ac:dyDescent="0.25">
      <c r="A41" s="2">
        <v>30</v>
      </c>
      <c r="B41" s="5">
        <f t="shared" si="0"/>
        <v>58651.141258171818</v>
      </c>
      <c r="C41" s="5">
        <f t="shared" si="1"/>
        <v>4227.7362108050329</v>
      </c>
      <c r="D41" s="5">
        <f t="shared" si="2"/>
        <v>1700.8830964869828</v>
      </c>
      <c r="E41" s="6">
        <f t="shared" si="3"/>
        <v>272.14129543791728</v>
      </c>
      <c r="F41" s="7">
        <f t="shared" si="4"/>
        <v>2254.7118188801323</v>
      </c>
      <c r="G41" s="5">
        <f t="shared" si="5"/>
        <v>56396.429439291685</v>
      </c>
      <c r="H41" s="5">
        <f t="shared" si="6"/>
        <v>60624.165650096722</v>
      </c>
      <c r="I41" s="6">
        <f t="shared" si="7"/>
        <v>110.96647280593704</v>
      </c>
      <c r="J41" s="6"/>
    </row>
    <row r="42" spans="1:10" x14ac:dyDescent="0.25">
      <c r="A42" s="2">
        <v>31</v>
      </c>
      <c r="B42" s="5">
        <f t="shared" si="0"/>
        <v>56396.429439291685</v>
      </c>
      <c r="C42" s="5">
        <f t="shared" si="1"/>
        <v>4227.7362108050329</v>
      </c>
      <c r="D42" s="5">
        <f t="shared" si="2"/>
        <v>1635.496453739459</v>
      </c>
      <c r="E42" s="6">
        <f t="shared" si="3"/>
        <v>261.67943259831344</v>
      </c>
      <c r="F42" s="7">
        <f t="shared" si="4"/>
        <v>2330.5603244672607</v>
      </c>
      <c r="G42" s="5">
        <f t="shared" si="5"/>
        <v>54065.869114824425</v>
      </c>
      <c r="H42" s="5">
        <f t="shared" si="6"/>
        <v>58293.605325629462</v>
      </c>
      <c r="I42" s="6">
        <f t="shared" si="7"/>
        <v>106.70061518803217</v>
      </c>
      <c r="J42" s="6"/>
    </row>
    <row r="43" spans="1:10" x14ac:dyDescent="0.25">
      <c r="A43" s="2">
        <v>32</v>
      </c>
      <c r="B43" s="5">
        <f t="shared" si="0"/>
        <v>54065.869114824425</v>
      </c>
      <c r="C43" s="5">
        <f t="shared" si="1"/>
        <v>4227.7362108050329</v>
      </c>
      <c r="D43" s="5">
        <f t="shared" si="2"/>
        <v>1567.9102043299083</v>
      </c>
      <c r="E43" s="6">
        <f t="shared" si="3"/>
        <v>250.86563269278534</v>
      </c>
      <c r="F43" s="7">
        <f t="shared" si="4"/>
        <v>2408.9603737823395</v>
      </c>
      <c r="G43" s="5">
        <f t="shared" si="5"/>
        <v>51656.908741042083</v>
      </c>
      <c r="H43" s="5">
        <f t="shared" si="6"/>
        <v>55884.64495184712</v>
      </c>
      <c r="I43" s="6">
        <f t="shared" si="7"/>
        <v>102.29125411986097</v>
      </c>
      <c r="J43" s="6"/>
    </row>
    <row r="44" spans="1:10" x14ac:dyDescent="0.25">
      <c r="A44" s="2">
        <v>33</v>
      </c>
      <c r="B44" s="5">
        <f t="shared" si="0"/>
        <v>51656.908741042083</v>
      </c>
      <c r="C44" s="5">
        <f t="shared" si="1"/>
        <v>4227.7362108050329</v>
      </c>
      <c r="D44" s="5">
        <f t="shared" si="2"/>
        <v>1498.0503534902205</v>
      </c>
      <c r="E44" s="6">
        <f t="shared" si="3"/>
        <v>239.68805655843528</v>
      </c>
      <c r="F44" s="7">
        <f t="shared" si="4"/>
        <v>2489.9978007563773</v>
      </c>
      <c r="G44" s="5">
        <f t="shared" si="5"/>
        <v>49166.910940285707</v>
      </c>
      <c r="H44" s="5">
        <f t="shared" si="6"/>
        <v>53394.647151090743</v>
      </c>
      <c r="I44" s="6">
        <f t="shared" si="7"/>
        <v>97.733562145356501</v>
      </c>
      <c r="J44" s="6"/>
    </row>
    <row r="45" spans="1:10" x14ac:dyDescent="0.25">
      <c r="A45" s="2">
        <v>34</v>
      </c>
      <c r="B45" s="5">
        <f t="shared" si="0"/>
        <v>49166.910940285707</v>
      </c>
      <c r="C45" s="5">
        <f t="shared" si="1"/>
        <v>4227.7362108050329</v>
      </c>
      <c r="D45" s="5">
        <f t="shared" si="2"/>
        <v>1425.8404172682856</v>
      </c>
      <c r="E45" s="6">
        <f t="shared" si="3"/>
        <v>228.13446676292571</v>
      </c>
      <c r="F45" s="7">
        <f t="shared" si="4"/>
        <v>2573.7613267738216</v>
      </c>
      <c r="G45" s="5">
        <f t="shared" si="5"/>
        <v>46593.149613511887</v>
      </c>
      <c r="H45" s="5">
        <f t="shared" si="6"/>
        <v>50820.885824316916</v>
      </c>
      <c r="I45" s="6">
        <f t="shared" si="7"/>
        <v>93.02254941282969</v>
      </c>
      <c r="J45" s="6"/>
    </row>
    <row r="46" spans="1:10" x14ac:dyDescent="0.25">
      <c r="A46" s="2">
        <v>35</v>
      </c>
      <c r="B46" s="5">
        <f t="shared" si="0"/>
        <v>46593.149613511887</v>
      </c>
      <c r="C46" s="5">
        <f t="shared" si="1"/>
        <v>4227.7362108050329</v>
      </c>
      <c r="D46" s="5">
        <f t="shared" si="2"/>
        <v>1351.2013387918448</v>
      </c>
      <c r="E46" s="6">
        <f t="shared" si="3"/>
        <v>216.19221420669518</v>
      </c>
      <c r="F46" s="7">
        <f t="shared" si="4"/>
        <v>2660.3426578064928</v>
      </c>
      <c r="G46" s="5">
        <f t="shared" si="5"/>
        <v>43932.806955705397</v>
      </c>
      <c r="H46" s="5">
        <f t="shared" si="6"/>
        <v>48160.543166510426</v>
      </c>
      <c r="I46" s="6">
        <f t="shared" si="7"/>
        <v>88.153058211980678</v>
      </c>
      <c r="J46" s="6"/>
    </row>
    <row r="47" spans="1:10" x14ac:dyDescent="0.25">
      <c r="A47" s="9">
        <v>36</v>
      </c>
      <c r="B47" s="10">
        <f t="shared" si="0"/>
        <v>43932.806955705397</v>
      </c>
      <c r="C47" s="10">
        <f t="shared" si="1"/>
        <v>4227.7362108050329</v>
      </c>
      <c r="D47" s="10">
        <f t="shared" si="2"/>
        <v>1274.0514017154567</v>
      </c>
      <c r="E47" s="11">
        <f t="shared" si="3"/>
        <v>203.84822427447307</v>
      </c>
      <c r="F47" s="12">
        <f t="shared" si="4"/>
        <v>2749.8365848151034</v>
      </c>
      <c r="G47" s="10">
        <f t="shared" si="5"/>
        <v>41182.970370890296</v>
      </c>
      <c r="H47" s="10">
        <f t="shared" si="6"/>
        <v>45410.706581695325</v>
      </c>
      <c r="I47" s="11">
        <f t="shared" si="7"/>
        <v>83.119757327135133</v>
      </c>
      <c r="J47" s="22"/>
    </row>
    <row r="48" spans="1:10" x14ac:dyDescent="0.25">
      <c r="A48" s="2">
        <v>37</v>
      </c>
      <c r="B48" s="5">
        <f t="shared" si="0"/>
        <v>41182.970370890296</v>
      </c>
      <c r="C48" s="5">
        <f t="shared" si="1"/>
        <v>4227.7362108050329</v>
      </c>
      <c r="D48" s="5">
        <f t="shared" si="2"/>
        <v>1194.3061407558187</v>
      </c>
      <c r="E48" s="6">
        <f t="shared" si="3"/>
        <v>191.08898252093098</v>
      </c>
      <c r="F48" s="7">
        <f t="shared" si="4"/>
        <v>2842.341087528283</v>
      </c>
      <c r="G48" s="5">
        <f t="shared" si="5"/>
        <v>38340.62928336201</v>
      </c>
      <c r="H48" s="5">
        <f t="shared" si="6"/>
        <v>42568.365494167047</v>
      </c>
      <c r="I48" s="6">
        <f t="shared" si="7"/>
        <v>77.917136200523373</v>
      </c>
      <c r="J48" s="6"/>
    </row>
    <row r="49" spans="1:10" x14ac:dyDescent="0.25">
      <c r="A49" s="2">
        <v>38</v>
      </c>
      <c r="B49" s="5">
        <f t="shared" si="0"/>
        <v>38340.62928336201</v>
      </c>
      <c r="C49" s="5">
        <f t="shared" si="1"/>
        <v>4227.7362108050329</v>
      </c>
      <c r="D49" s="5">
        <f t="shared" si="2"/>
        <v>1111.8782492174983</v>
      </c>
      <c r="E49" s="6">
        <f t="shared" si="3"/>
        <v>177.90051987479973</v>
      </c>
      <c r="F49" s="7">
        <f t="shared" si="4"/>
        <v>2937.9574417127351</v>
      </c>
      <c r="G49" s="5">
        <f t="shared" si="5"/>
        <v>35402.671841649273</v>
      </c>
      <c r="H49" s="5">
        <f t="shared" si="6"/>
        <v>39630.40805245431</v>
      </c>
      <c r="I49" s="6">
        <f t="shared" si="7"/>
        <v>72.539498899212376</v>
      </c>
      <c r="J49" s="6"/>
    </row>
    <row r="50" spans="1:10" x14ac:dyDescent="0.25">
      <c r="A50" s="2">
        <v>39</v>
      </c>
      <c r="B50" s="5">
        <f t="shared" si="0"/>
        <v>35402.671841649273</v>
      </c>
      <c r="C50" s="5">
        <f t="shared" si="1"/>
        <v>4227.7362108050329</v>
      </c>
      <c r="D50" s="5">
        <f t="shared" si="2"/>
        <v>1026.677483407829</v>
      </c>
      <c r="E50" s="6">
        <f t="shared" si="3"/>
        <v>164.26839734525262</v>
      </c>
      <c r="F50" s="7">
        <f t="shared" si="4"/>
        <v>3036.7903300519515</v>
      </c>
      <c r="G50" s="5">
        <f t="shared" si="5"/>
        <v>32365.881511597323</v>
      </c>
      <c r="H50" s="5">
        <f t="shared" si="6"/>
        <v>36593.617722402356</v>
      </c>
      <c r="I50" s="6">
        <f t="shared" si="7"/>
        <v>66.980957879085267</v>
      </c>
      <c r="J50" s="6"/>
    </row>
    <row r="51" spans="1:10" x14ac:dyDescent="0.25">
      <c r="A51" s="2">
        <v>40</v>
      </c>
      <c r="B51" s="5">
        <f t="shared" si="0"/>
        <v>32365.881511597323</v>
      </c>
      <c r="C51" s="5">
        <f t="shared" si="1"/>
        <v>4227.7362108050329</v>
      </c>
      <c r="D51" s="5">
        <f t="shared" si="2"/>
        <v>938.6105638363224</v>
      </c>
      <c r="E51" s="6">
        <f t="shared" si="3"/>
        <v>150.17769021381159</v>
      </c>
      <c r="F51" s="7">
        <f t="shared" si="4"/>
        <v>3138.9479567548988</v>
      </c>
      <c r="G51" s="5">
        <f t="shared" si="5"/>
        <v>29226.933554842424</v>
      </c>
      <c r="H51" s="5">
        <f t="shared" si="6"/>
        <v>33454.669765647457</v>
      </c>
      <c r="I51" s="6">
        <f t="shared" si="7"/>
        <v>61.235427539041105</v>
      </c>
      <c r="J51" s="6"/>
    </row>
    <row r="52" spans="1:10" x14ac:dyDescent="0.25">
      <c r="A52" s="2">
        <v>41</v>
      </c>
      <c r="B52" s="5">
        <f t="shared" si="0"/>
        <v>29226.933554842424</v>
      </c>
      <c r="C52" s="5">
        <f t="shared" si="1"/>
        <v>4227.7362108050329</v>
      </c>
      <c r="D52" s="5">
        <f t="shared" si="2"/>
        <v>847.58107309043032</v>
      </c>
      <c r="E52" s="6">
        <f t="shared" si="3"/>
        <v>135.61297169446885</v>
      </c>
      <c r="F52" s="7">
        <f t="shared" si="4"/>
        <v>3244.5421660201337</v>
      </c>
      <c r="G52" s="5">
        <f t="shared" si="5"/>
        <v>25982.391388822289</v>
      </c>
      <c r="H52" s="5">
        <f t="shared" si="6"/>
        <v>30210.127599627325</v>
      </c>
      <c r="I52" s="6">
        <f t="shared" si="7"/>
        <v>55.296617558357859</v>
      </c>
      <c r="J52" s="6"/>
    </row>
    <row r="53" spans="1:10" x14ac:dyDescent="0.25">
      <c r="A53" s="2">
        <v>42</v>
      </c>
      <c r="B53" s="5">
        <f t="shared" si="0"/>
        <v>25982.391388822289</v>
      </c>
      <c r="C53" s="5">
        <f t="shared" si="1"/>
        <v>4227.7362108050329</v>
      </c>
      <c r="D53" s="5">
        <f t="shared" si="2"/>
        <v>753.48935027584639</v>
      </c>
      <c r="E53" s="6">
        <f t="shared" si="3"/>
        <v>120.55829604413543</v>
      </c>
      <c r="F53" s="7">
        <f t="shared" si="4"/>
        <v>3353.6885644850508</v>
      </c>
      <c r="G53" s="5">
        <f t="shared" si="5"/>
        <v>22628.702824337237</v>
      </c>
      <c r="H53" s="5">
        <f t="shared" si="6"/>
        <v>26856.43903514227</v>
      </c>
      <c r="I53" s="6">
        <f t="shared" si="7"/>
        <v>49.158026009924413</v>
      </c>
      <c r="J53" s="6"/>
    </row>
    <row r="54" spans="1:10" x14ac:dyDescent="0.25">
      <c r="A54" s="2">
        <v>43</v>
      </c>
      <c r="B54" s="5">
        <f t="shared" si="0"/>
        <v>22628.702824337237</v>
      </c>
      <c r="C54" s="5">
        <f t="shared" si="1"/>
        <v>4227.7362108050329</v>
      </c>
      <c r="D54" s="5">
        <f t="shared" si="2"/>
        <v>656.2323819057799</v>
      </c>
      <c r="E54" s="6">
        <f t="shared" si="3"/>
        <v>104.99718110492479</v>
      </c>
      <c r="F54" s="7">
        <f t="shared" si="4"/>
        <v>3466.5066477943278</v>
      </c>
      <c r="G54" s="5">
        <f t="shared" si="5"/>
        <v>19162.196176542908</v>
      </c>
      <c r="H54" s="5">
        <f t="shared" si="6"/>
        <v>23389.932387347941</v>
      </c>
      <c r="I54" s="6">
        <f t="shared" si="7"/>
        <v>42.812932241801676</v>
      </c>
      <c r="J54" s="6"/>
    </row>
    <row r="55" spans="1:10" x14ac:dyDescent="0.25">
      <c r="A55" s="2">
        <v>44</v>
      </c>
      <c r="B55" s="5">
        <f t="shared" si="0"/>
        <v>19162.196176542908</v>
      </c>
      <c r="C55" s="5">
        <f t="shared" si="1"/>
        <v>4227.7362108050329</v>
      </c>
      <c r="D55" s="5">
        <f t="shared" si="2"/>
        <v>555.70368911974435</v>
      </c>
      <c r="E55" s="6">
        <f t="shared" si="3"/>
        <v>88.912590259159103</v>
      </c>
      <c r="F55" s="7">
        <f t="shared" si="4"/>
        <v>3583.1199314261294</v>
      </c>
      <c r="G55" s="5">
        <f t="shared" si="5"/>
        <v>15579.076245116779</v>
      </c>
      <c r="H55" s="5">
        <f t="shared" si="6"/>
        <v>19806.812455921812</v>
      </c>
      <c r="I55" s="6">
        <f t="shared" si="7"/>
        <v>36.25438951931929</v>
      </c>
      <c r="J55" s="6"/>
    </row>
    <row r="56" spans="1:10" x14ac:dyDescent="0.25">
      <c r="A56" s="2">
        <v>45</v>
      </c>
      <c r="B56" s="5">
        <f t="shared" si="0"/>
        <v>15579.076245116779</v>
      </c>
      <c r="C56" s="5">
        <f t="shared" si="1"/>
        <v>4227.7362108050329</v>
      </c>
      <c r="D56" s="5">
        <f t="shared" si="2"/>
        <v>451.79321110838663</v>
      </c>
      <c r="E56" s="6">
        <f t="shared" si="3"/>
        <v>72.286913777341866</v>
      </c>
      <c r="F56" s="7">
        <f t="shared" si="4"/>
        <v>3703.6560859193046</v>
      </c>
      <c r="G56" s="5">
        <f t="shared" si="5"/>
        <v>11875.420159197474</v>
      </c>
      <c r="H56" s="5">
        <f t="shared" si="6"/>
        <v>16103.156370002507</v>
      </c>
      <c r="I56" s="6">
        <f t="shared" si="7"/>
        <v>29.475217419652587</v>
      </c>
      <c r="J56" s="6"/>
    </row>
    <row r="57" spans="1:10" x14ac:dyDescent="0.25">
      <c r="A57" s="2">
        <v>46</v>
      </c>
      <c r="B57" s="5">
        <f t="shared" si="0"/>
        <v>11875.420159197474</v>
      </c>
      <c r="C57" s="5">
        <f t="shared" si="1"/>
        <v>4227.7362108050329</v>
      </c>
      <c r="D57" s="5">
        <f t="shared" si="2"/>
        <v>344.38718461672676</v>
      </c>
      <c r="E57" s="6">
        <f t="shared" si="3"/>
        <v>55.10194953867628</v>
      </c>
      <c r="F57" s="7">
        <f t="shared" si="4"/>
        <v>3828.2470766496299</v>
      </c>
      <c r="G57" s="5">
        <f t="shared" si="5"/>
        <v>8047.1730825478444</v>
      </c>
      <c r="H57" s="5">
        <f t="shared" si="6"/>
        <v>12274.909293352877</v>
      </c>
      <c r="I57" s="6">
        <f t="shared" si="7"/>
        <v>22.467993970553106</v>
      </c>
      <c r="J57" s="6"/>
    </row>
    <row r="58" spans="1:10" x14ac:dyDescent="0.25">
      <c r="A58" s="2">
        <v>47</v>
      </c>
      <c r="B58" s="5">
        <f t="shared" si="0"/>
        <v>8047.1730825478444</v>
      </c>
      <c r="C58" s="5">
        <f t="shared" si="1"/>
        <v>4227.7362108050329</v>
      </c>
      <c r="D58" s="5">
        <f t="shared" si="2"/>
        <v>233.36801939388749</v>
      </c>
      <c r="E58" s="6">
        <f t="shared" si="3"/>
        <v>37.338883103021999</v>
      </c>
      <c r="F58" s="7">
        <f t="shared" si="4"/>
        <v>3957.0293083081233</v>
      </c>
      <c r="G58" s="5">
        <f t="shared" si="5"/>
        <v>4090.1437742397211</v>
      </c>
      <c r="H58" s="5">
        <f t="shared" si="6"/>
        <v>8317.879985044754</v>
      </c>
      <c r="I58" s="6">
        <f t="shared" si="7"/>
        <v>15.225047524625918</v>
      </c>
      <c r="J58" s="6"/>
    </row>
    <row r="59" spans="1:10" x14ac:dyDescent="0.25">
      <c r="A59" s="9">
        <v>48</v>
      </c>
      <c r="B59" s="10">
        <f t="shared" si="0"/>
        <v>4090.1437742397211</v>
      </c>
      <c r="C59" s="10">
        <f t="shared" si="1"/>
        <v>4227.7362108050329</v>
      </c>
      <c r="D59" s="10">
        <f t="shared" si="2"/>
        <v>118.61416945295191</v>
      </c>
      <c r="E59" s="11">
        <f t="shared" si="3"/>
        <v>18.978267112472306</v>
      </c>
      <c r="F59" s="12">
        <f t="shared" si="4"/>
        <v>4090.1437742396092</v>
      </c>
      <c r="G59" s="10">
        <f t="shared" si="5"/>
        <v>1.1186784831807017E-10</v>
      </c>
      <c r="H59" s="10">
        <f t="shared" si="6"/>
        <v>4227.7362108051448</v>
      </c>
      <c r="I59" s="11">
        <f t="shared" si="7"/>
        <v>7.7384483602577374</v>
      </c>
      <c r="J59" s="2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E1C3-EB11-4629-BF01-049A04BF9B25}">
  <sheetPr>
    <tabColor theme="0" tint="-0.499984740745262"/>
  </sheetPr>
  <dimension ref="A1:L64"/>
  <sheetViews>
    <sheetView showGridLines="0" zoomScale="96" zoomScaleNormal="96" workbookViewId="0">
      <pane xSplit="11" ySplit="9" topLeftCell="L10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baseColWidth="10" defaultRowHeight="13.5" x14ac:dyDescent="0.25"/>
  <cols>
    <col min="1" max="1" width="15.85546875" style="3" bestFit="1" customWidth="1"/>
    <col min="2" max="8" width="9.5703125" style="3" customWidth="1"/>
    <col min="9" max="9" width="12.85546875" style="3" bestFit="1" customWidth="1"/>
    <col min="10" max="10" width="11.42578125" style="3"/>
    <col min="11" max="11" width="3" style="3" customWidth="1"/>
    <col min="12" max="16384" width="11.42578125" style="3"/>
  </cols>
  <sheetData>
    <row r="1" spans="1:12" ht="18.75" thickBot="1" x14ac:dyDescent="0.3">
      <c r="A1" s="34" t="s">
        <v>22</v>
      </c>
    </row>
    <row r="2" spans="1:12" ht="16.5" thickBot="1" x14ac:dyDescent="0.3">
      <c r="A2" s="13" t="s">
        <v>21</v>
      </c>
      <c r="I2" s="25" t="s">
        <v>18</v>
      </c>
    </row>
    <row r="3" spans="1:12" ht="14.25" thickBot="1" x14ac:dyDescent="0.3">
      <c r="I3" s="26" t="s">
        <v>19</v>
      </c>
      <c r="J3" s="23">
        <f>SUM(I11:I22)</f>
        <v>2333.2034066123288</v>
      </c>
    </row>
    <row r="4" spans="1:12" ht="14.25" thickBot="1" x14ac:dyDescent="0.3">
      <c r="A4" s="1" t="s">
        <v>14</v>
      </c>
      <c r="B4" s="24">
        <v>100000</v>
      </c>
      <c r="C4" s="2"/>
      <c r="D4" s="2"/>
      <c r="E4" s="2"/>
      <c r="F4" s="2"/>
      <c r="G4" s="2"/>
    </row>
    <row r="5" spans="1:12" s="29" customFormat="1" ht="14.25" thickBot="1" x14ac:dyDescent="0.3">
      <c r="A5" s="27" t="s">
        <v>0</v>
      </c>
      <c r="B5" s="28">
        <v>54</v>
      </c>
      <c r="C5" s="29" t="s">
        <v>1</v>
      </c>
      <c r="D5" s="30">
        <v>0.16</v>
      </c>
      <c r="I5" s="25" t="s">
        <v>18</v>
      </c>
      <c r="J5" s="3"/>
    </row>
    <row r="6" spans="1:12" s="29" customFormat="1" ht="14.25" thickBot="1" x14ac:dyDescent="0.3">
      <c r="A6" s="27" t="s">
        <v>2</v>
      </c>
      <c r="B6" s="31">
        <v>2.4E-2</v>
      </c>
      <c r="C6" s="29" t="s">
        <v>3</v>
      </c>
      <c r="D6" s="32">
        <f>B6*(1+D5)</f>
        <v>2.784E-2</v>
      </c>
      <c r="I6" s="26" t="s">
        <v>20</v>
      </c>
      <c r="J6" s="23">
        <f>SUM(I11:I64)</f>
        <v>6941.6806809408208</v>
      </c>
    </row>
    <row r="7" spans="1:12" s="29" customFormat="1" x14ac:dyDescent="0.25">
      <c r="A7" s="27" t="s">
        <v>4</v>
      </c>
      <c r="B7" s="33">
        <f>PMT(D6,B5,B4)</f>
        <v>-3601.5434722904561</v>
      </c>
    </row>
    <row r="8" spans="1:12" s="29" customFormat="1" x14ac:dyDescent="0.25">
      <c r="I8" s="29">
        <v>1.99</v>
      </c>
      <c r="K8" s="27"/>
    </row>
    <row r="9" spans="1:12" x14ac:dyDescent="0.2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/>
      <c r="J9" s="2"/>
      <c r="K9" s="4"/>
    </row>
    <row r="10" spans="1:12" x14ac:dyDescent="0.25">
      <c r="A10" s="2">
        <v>0</v>
      </c>
      <c r="B10" s="2"/>
      <c r="C10" s="2"/>
      <c r="D10" s="2"/>
      <c r="E10" s="2"/>
      <c r="F10" s="2"/>
      <c r="G10" s="5">
        <f>B4</f>
        <v>100000</v>
      </c>
      <c r="H10" s="5">
        <f>G10</f>
        <v>100000</v>
      </c>
      <c r="I10" s="2"/>
      <c r="J10" s="2"/>
    </row>
    <row r="11" spans="1:12" x14ac:dyDescent="0.25">
      <c r="A11" s="14">
        <v>1</v>
      </c>
      <c r="B11" s="15">
        <f>G10</f>
        <v>100000</v>
      </c>
      <c r="C11" s="15">
        <f>-$B$7</f>
        <v>3601.5434722904561</v>
      </c>
      <c r="D11" s="15">
        <f>B11*$B$6</f>
        <v>2400</v>
      </c>
      <c r="E11" s="16">
        <f>D11*$D$5</f>
        <v>384</v>
      </c>
      <c r="F11" s="17">
        <f>C11-D11-E11</f>
        <v>817.54347229045607</v>
      </c>
      <c r="G11" s="15">
        <f>B11-F11</f>
        <v>99182.456527709539</v>
      </c>
      <c r="H11" s="15">
        <f>B11+D11+E11</f>
        <v>102784</v>
      </c>
      <c r="I11" s="16">
        <f>H11*$I$8/1000</f>
        <v>204.54016000000001</v>
      </c>
      <c r="J11" s="6"/>
      <c r="L11" s="8"/>
    </row>
    <row r="12" spans="1:12" x14ac:dyDescent="0.25">
      <c r="A12" s="14">
        <v>2</v>
      </c>
      <c r="B12" s="15">
        <f>G11</f>
        <v>99182.456527709539</v>
      </c>
      <c r="C12" s="15">
        <f>-$B$7</f>
        <v>3601.5434722904561</v>
      </c>
      <c r="D12" s="15">
        <f>B12*$B$6</f>
        <v>2380.3789566650289</v>
      </c>
      <c r="E12" s="16">
        <f t="shared" ref="E12:E64" si="0">D12*$D$5</f>
        <v>380.86063306640466</v>
      </c>
      <c r="F12" s="17">
        <f t="shared" ref="F12:F64" si="1">C12-D12-E12</f>
        <v>840.30388255902244</v>
      </c>
      <c r="G12" s="15">
        <f t="shared" ref="G12:G64" si="2">B12-F12</f>
        <v>98342.15264515052</v>
      </c>
      <c r="H12" s="15">
        <f t="shared" ref="H12:H64" si="3">B12+D12+E12</f>
        <v>101943.69611744097</v>
      </c>
      <c r="I12" s="16">
        <f>H12*$I$8/1000</f>
        <v>202.86795527370751</v>
      </c>
      <c r="J12" s="6"/>
    </row>
    <row r="13" spans="1:12" x14ac:dyDescent="0.25">
      <c r="A13" s="14">
        <v>3</v>
      </c>
      <c r="B13" s="15">
        <f t="shared" ref="B13:B21" si="4">G12</f>
        <v>98342.15264515052</v>
      </c>
      <c r="C13" s="15">
        <f>-$B$7</f>
        <v>3601.5434722904561</v>
      </c>
      <c r="D13" s="15">
        <f t="shared" ref="D13:D64" si="5">B13*$B$6</f>
        <v>2360.2116634836125</v>
      </c>
      <c r="E13" s="16">
        <f t="shared" si="0"/>
        <v>377.63386615737801</v>
      </c>
      <c r="F13" s="17">
        <f t="shared" si="1"/>
        <v>863.69794264946563</v>
      </c>
      <c r="G13" s="15">
        <f t="shared" si="2"/>
        <v>97478.454702501054</v>
      </c>
      <c r="H13" s="15">
        <f t="shared" si="3"/>
        <v>101079.99817479152</v>
      </c>
      <c r="I13" s="16">
        <f t="shared" ref="I13:I64" si="6">H13*$I$8/1000</f>
        <v>201.14919636783509</v>
      </c>
      <c r="J13" s="6"/>
    </row>
    <row r="14" spans="1:12" x14ac:dyDescent="0.25">
      <c r="A14" s="14">
        <v>4</v>
      </c>
      <c r="B14" s="15">
        <f t="shared" si="4"/>
        <v>97478.454702501054</v>
      </c>
      <c r="C14" s="15">
        <f>-$B$7</f>
        <v>3601.5434722904561</v>
      </c>
      <c r="D14" s="15">
        <f t="shared" si="5"/>
        <v>2339.4829128600254</v>
      </c>
      <c r="E14" s="16">
        <f t="shared" si="0"/>
        <v>374.31726605760406</v>
      </c>
      <c r="F14" s="17">
        <f t="shared" si="1"/>
        <v>887.74329337282666</v>
      </c>
      <c r="G14" s="15">
        <f t="shared" si="2"/>
        <v>96590.711409128227</v>
      </c>
      <c r="H14" s="15">
        <f t="shared" si="3"/>
        <v>100192.25488141869</v>
      </c>
      <c r="I14" s="16">
        <f t="shared" si="6"/>
        <v>199.3825872140232</v>
      </c>
      <c r="J14" s="6"/>
    </row>
    <row r="15" spans="1:12" x14ac:dyDescent="0.25">
      <c r="A15" s="14">
        <v>5</v>
      </c>
      <c r="B15" s="15">
        <f t="shared" si="4"/>
        <v>96590.711409128227</v>
      </c>
      <c r="C15" s="15">
        <f t="shared" ref="C15:C64" si="7">-$B$7</f>
        <v>3601.5434722904561</v>
      </c>
      <c r="D15" s="15">
        <f t="shared" si="5"/>
        <v>2318.1770738190776</v>
      </c>
      <c r="E15" s="16">
        <f t="shared" si="0"/>
        <v>370.90833181105239</v>
      </c>
      <c r="F15" s="17">
        <f t="shared" si="1"/>
        <v>912.45806666032604</v>
      </c>
      <c r="G15" s="15">
        <f t="shared" si="2"/>
        <v>95678.253342467899</v>
      </c>
      <c r="H15" s="15">
        <f t="shared" si="3"/>
        <v>99279.79681475836</v>
      </c>
      <c r="I15" s="16">
        <f t="shared" si="6"/>
        <v>197.56679566136913</v>
      </c>
      <c r="J15" s="6"/>
    </row>
    <row r="16" spans="1:12" x14ac:dyDescent="0.25">
      <c r="A16" s="14">
        <v>6</v>
      </c>
      <c r="B16" s="15">
        <f t="shared" si="4"/>
        <v>95678.253342467899</v>
      </c>
      <c r="C16" s="15">
        <f t="shared" si="7"/>
        <v>3601.5434722904561</v>
      </c>
      <c r="D16" s="15">
        <f t="shared" si="5"/>
        <v>2296.2780802192297</v>
      </c>
      <c r="E16" s="16">
        <f t="shared" si="0"/>
        <v>367.40449283507672</v>
      </c>
      <c r="F16" s="17">
        <f t="shared" si="1"/>
        <v>937.86089923614963</v>
      </c>
      <c r="G16" s="15">
        <f t="shared" si="2"/>
        <v>94740.392443231744</v>
      </c>
      <c r="H16" s="15">
        <f t="shared" si="3"/>
        <v>98341.935915522205</v>
      </c>
      <c r="I16" s="16">
        <f t="shared" si="6"/>
        <v>195.70045247188918</v>
      </c>
      <c r="J16" s="6"/>
    </row>
    <row r="17" spans="1:10" x14ac:dyDescent="0.25">
      <c r="A17" s="14">
        <v>7</v>
      </c>
      <c r="B17" s="15">
        <f t="shared" si="4"/>
        <v>94740.392443231744</v>
      </c>
      <c r="C17" s="15">
        <f t="shared" si="7"/>
        <v>3601.5434722904561</v>
      </c>
      <c r="D17" s="15">
        <f t="shared" si="5"/>
        <v>2273.769418637562</v>
      </c>
      <c r="E17" s="16">
        <f t="shared" si="0"/>
        <v>363.80310698200992</v>
      </c>
      <c r="F17" s="17">
        <f t="shared" si="1"/>
        <v>963.97094667088413</v>
      </c>
      <c r="G17" s="15">
        <f t="shared" si="2"/>
        <v>93776.421496560855</v>
      </c>
      <c r="H17" s="15">
        <f t="shared" si="3"/>
        <v>97377.964968851316</v>
      </c>
      <c r="I17" s="16">
        <f t="shared" si="6"/>
        <v>193.78215028801412</v>
      </c>
      <c r="J17" s="6"/>
    </row>
    <row r="18" spans="1:10" x14ac:dyDescent="0.25">
      <c r="A18" s="14">
        <v>8</v>
      </c>
      <c r="B18" s="15">
        <f t="shared" si="4"/>
        <v>93776.421496560855</v>
      </c>
      <c r="C18" s="15">
        <f t="shared" si="7"/>
        <v>3601.5434722904561</v>
      </c>
      <c r="D18" s="15">
        <f t="shared" si="5"/>
        <v>2250.6341159174603</v>
      </c>
      <c r="E18" s="16">
        <f t="shared" si="0"/>
        <v>360.10145854679365</v>
      </c>
      <c r="F18" s="17">
        <f t="shared" si="1"/>
        <v>990.80789782620207</v>
      </c>
      <c r="G18" s="15">
        <f t="shared" si="2"/>
        <v>92785.61359873465</v>
      </c>
      <c r="H18" s="15">
        <f t="shared" si="3"/>
        <v>96387.157071025111</v>
      </c>
      <c r="I18" s="16">
        <f t="shared" si="6"/>
        <v>191.81044257133999</v>
      </c>
      <c r="J18" s="6"/>
    </row>
    <row r="19" spans="1:10" x14ac:dyDescent="0.25">
      <c r="A19" s="14">
        <v>9</v>
      </c>
      <c r="B19" s="15">
        <f t="shared" si="4"/>
        <v>92785.61359873465</v>
      </c>
      <c r="C19" s="15">
        <f t="shared" si="7"/>
        <v>3601.5434722904561</v>
      </c>
      <c r="D19" s="15">
        <f t="shared" si="5"/>
        <v>2226.8547263696319</v>
      </c>
      <c r="E19" s="16">
        <f t="shared" si="0"/>
        <v>356.29675621914112</v>
      </c>
      <c r="F19" s="17">
        <f t="shared" si="1"/>
        <v>1018.3919897016831</v>
      </c>
      <c r="G19" s="15">
        <f t="shared" si="2"/>
        <v>91767.22160903296</v>
      </c>
      <c r="H19" s="15">
        <f t="shared" si="3"/>
        <v>95368.765081323436</v>
      </c>
      <c r="I19" s="16">
        <f t="shared" si="6"/>
        <v>189.78384251183365</v>
      </c>
      <c r="J19" s="6"/>
    </row>
    <row r="20" spans="1:10" x14ac:dyDescent="0.25">
      <c r="A20" s="14">
        <v>10</v>
      </c>
      <c r="B20" s="15">
        <f t="shared" si="4"/>
        <v>91767.22160903296</v>
      </c>
      <c r="C20" s="15">
        <f t="shared" si="7"/>
        <v>3601.5434722904561</v>
      </c>
      <c r="D20" s="15">
        <f t="shared" si="5"/>
        <v>2202.413318616791</v>
      </c>
      <c r="E20" s="16">
        <f t="shared" si="0"/>
        <v>352.38613097868659</v>
      </c>
      <c r="F20" s="17">
        <f t="shared" si="1"/>
        <v>1046.7440226949784</v>
      </c>
      <c r="G20" s="15">
        <f t="shared" si="2"/>
        <v>90720.477586337976</v>
      </c>
      <c r="H20" s="15">
        <f t="shared" si="3"/>
        <v>94322.021058628437</v>
      </c>
      <c r="I20" s="16">
        <f t="shared" si="6"/>
        <v>187.70082190667057</v>
      </c>
      <c r="J20" s="6"/>
    </row>
    <row r="21" spans="1:10" x14ac:dyDescent="0.25">
      <c r="A21" s="14">
        <v>11</v>
      </c>
      <c r="B21" s="15">
        <f t="shared" si="4"/>
        <v>90720.477586337976</v>
      </c>
      <c r="C21" s="15">
        <f t="shared" si="7"/>
        <v>3601.5434722904561</v>
      </c>
      <c r="D21" s="15">
        <f t="shared" si="5"/>
        <v>2177.2914620721117</v>
      </c>
      <c r="E21" s="16">
        <f t="shared" si="0"/>
        <v>348.36663393153788</v>
      </c>
      <c r="F21" s="17">
        <f t="shared" si="1"/>
        <v>1075.8853762868066</v>
      </c>
      <c r="G21" s="15">
        <f t="shared" si="2"/>
        <v>89644.592210051167</v>
      </c>
      <c r="H21" s="15">
        <f t="shared" si="3"/>
        <v>93246.135682341628</v>
      </c>
      <c r="I21" s="16">
        <f t="shared" si="6"/>
        <v>185.55981000785982</v>
      </c>
      <c r="J21" s="6"/>
    </row>
    <row r="22" spans="1:10" x14ac:dyDescent="0.25">
      <c r="A22" s="18">
        <v>12</v>
      </c>
      <c r="B22" s="19">
        <f>G21</f>
        <v>89644.592210051167</v>
      </c>
      <c r="C22" s="19">
        <f t="shared" si="7"/>
        <v>3601.5434722904561</v>
      </c>
      <c r="D22" s="19">
        <f t="shared" si="5"/>
        <v>2151.4702130412279</v>
      </c>
      <c r="E22" s="20">
        <f t="shared" si="0"/>
        <v>344.23523408659645</v>
      </c>
      <c r="F22" s="21">
        <f t="shared" si="1"/>
        <v>1105.8380251626318</v>
      </c>
      <c r="G22" s="19">
        <f t="shared" si="2"/>
        <v>88538.75418488853</v>
      </c>
      <c r="H22" s="19">
        <f t="shared" si="3"/>
        <v>92140.297657178991</v>
      </c>
      <c r="I22" s="20">
        <f t="shared" si="6"/>
        <v>183.3591923377862</v>
      </c>
      <c r="J22" s="22"/>
    </row>
    <row r="23" spans="1:10" x14ac:dyDescent="0.25">
      <c r="A23" s="2">
        <v>13</v>
      </c>
      <c r="B23" s="5">
        <f t="shared" ref="B23:B64" si="8">G22</f>
        <v>88538.75418488853</v>
      </c>
      <c r="C23" s="5">
        <f t="shared" si="7"/>
        <v>3601.5434722904561</v>
      </c>
      <c r="D23" s="5">
        <f t="shared" si="5"/>
        <v>2124.9301004373247</v>
      </c>
      <c r="E23" s="6">
        <f t="shared" si="0"/>
        <v>339.98881606997196</v>
      </c>
      <c r="F23" s="7">
        <f t="shared" si="1"/>
        <v>1136.6245557831594</v>
      </c>
      <c r="G23" s="5">
        <f t="shared" si="2"/>
        <v>87402.129629105373</v>
      </c>
      <c r="H23" s="5">
        <f t="shared" si="3"/>
        <v>91003.673101395834</v>
      </c>
      <c r="I23" s="6">
        <f t="shared" si="6"/>
        <v>181.09730947177769</v>
      </c>
      <c r="J23" s="6"/>
    </row>
    <row r="24" spans="1:10" x14ac:dyDescent="0.25">
      <c r="A24" s="2">
        <v>14</v>
      </c>
      <c r="B24" s="5">
        <f t="shared" si="8"/>
        <v>87402.129629105373</v>
      </c>
      <c r="C24" s="5">
        <f t="shared" si="7"/>
        <v>3601.5434722904561</v>
      </c>
      <c r="D24" s="5">
        <f t="shared" si="5"/>
        <v>2097.6511110985289</v>
      </c>
      <c r="E24" s="6">
        <f t="shared" si="0"/>
        <v>335.62417777576462</v>
      </c>
      <c r="F24" s="7">
        <f t="shared" si="1"/>
        <v>1168.2681834161626</v>
      </c>
      <c r="G24" s="5">
        <f t="shared" si="2"/>
        <v>86233.86144568921</v>
      </c>
      <c r="H24" s="5">
        <f t="shared" si="3"/>
        <v>89835.404917979671</v>
      </c>
      <c r="I24" s="6">
        <f t="shared" si="6"/>
        <v>178.77245578677955</v>
      </c>
      <c r="J24" s="6"/>
    </row>
    <row r="25" spans="1:10" x14ac:dyDescent="0.25">
      <c r="A25" s="2">
        <v>15</v>
      </c>
      <c r="B25" s="5">
        <f t="shared" si="8"/>
        <v>86233.86144568921</v>
      </c>
      <c r="C25" s="5">
        <f t="shared" si="7"/>
        <v>3601.5434722904561</v>
      </c>
      <c r="D25" s="5">
        <f t="shared" si="5"/>
        <v>2069.612674696541</v>
      </c>
      <c r="E25" s="6">
        <f t="shared" si="0"/>
        <v>331.13802795144659</v>
      </c>
      <c r="F25" s="7">
        <f t="shared" si="1"/>
        <v>1200.7927696424686</v>
      </c>
      <c r="G25" s="5">
        <f t="shared" si="2"/>
        <v>85033.068676046736</v>
      </c>
      <c r="H25" s="5">
        <f t="shared" si="3"/>
        <v>88634.612148337197</v>
      </c>
      <c r="I25" s="6">
        <f t="shared" si="6"/>
        <v>176.38287817519102</v>
      </c>
      <c r="J25" s="6"/>
    </row>
    <row r="26" spans="1:10" x14ac:dyDescent="0.25">
      <c r="A26" s="2">
        <v>16</v>
      </c>
      <c r="B26" s="5">
        <f t="shared" si="8"/>
        <v>85033.068676046736</v>
      </c>
      <c r="C26" s="5">
        <f t="shared" si="7"/>
        <v>3601.5434722904561</v>
      </c>
      <c r="D26" s="5">
        <f t="shared" si="5"/>
        <v>2040.7936482251216</v>
      </c>
      <c r="E26" s="6">
        <f t="shared" si="0"/>
        <v>326.52698371601946</v>
      </c>
      <c r="F26" s="7">
        <f t="shared" si="1"/>
        <v>1234.222840349315</v>
      </c>
      <c r="G26" s="5">
        <f t="shared" si="2"/>
        <v>83798.845835697415</v>
      </c>
      <c r="H26" s="5">
        <f t="shared" si="3"/>
        <v>87400.389307987876</v>
      </c>
      <c r="I26" s="6">
        <f t="shared" si="6"/>
        <v>173.92677472289589</v>
      </c>
      <c r="J26" s="6"/>
    </row>
    <row r="27" spans="1:10" x14ac:dyDescent="0.25">
      <c r="A27" s="2">
        <v>17</v>
      </c>
      <c r="B27" s="5">
        <f t="shared" si="8"/>
        <v>83798.845835697415</v>
      </c>
      <c r="C27" s="5">
        <f t="shared" si="7"/>
        <v>3601.5434722904561</v>
      </c>
      <c r="D27" s="5">
        <f t="shared" si="5"/>
        <v>2011.1723000567381</v>
      </c>
      <c r="E27" s="6">
        <f t="shared" si="0"/>
        <v>321.78756800907809</v>
      </c>
      <c r="F27" s="7">
        <f t="shared" si="1"/>
        <v>1268.5836042246399</v>
      </c>
      <c r="G27" s="5">
        <f t="shared" si="2"/>
        <v>82530.262231472778</v>
      </c>
      <c r="H27" s="5">
        <f t="shared" si="3"/>
        <v>86131.805703763239</v>
      </c>
      <c r="I27" s="6">
        <f t="shared" si="6"/>
        <v>171.40229335048886</v>
      </c>
      <c r="J27" s="6"/>
    </row>
    <row r="28" spans="1:10" x14ac:dyDescent="0.25">
      <c r="A28" s="2">
        <v>18</v>
      </c>
      <c r="B28" s="5">
        <f t="shared" si="8"/>
        <v>82530.262231472778</v>
      </c>
      <c r="C28" s="5">
        <f t="shared" si="7"/>
        <v>3601.5434722904561</v>
      </c>
      <c r="D28" s="5">
        <f t="shared" si="5"/>
        <v>1980.7262935553467</v>
      </c>
      <c r="E28" s="6">
        <f t="shared" si="0"/>
        <v>316.91620696885548</v>
      </c>
      <c r="F28" s="7">
        <f t="shared" si="1"/>
        <v>1303.9009717662539</v>
      </c>
      <c r="G28" s="5">
        <f t="shared" si="2"/>
        <v>81226.361259706522</v>
      </c>
      <c r="H28" s="5">
        <f t="shared" si="3"/>
        <v>84827.904731996983</v>
      </c>
      <c r="I28" s="6">
        <f t="shared" si="6"/>
        <v>168.80753041667401</v>
      </c>
      <c r="J28" s="6"/>
    </row>
    <row r="29" spans="1:10" x14ac:dyDescent="0.25">
      <c r="A29" s="2">
        <v>19</v>
      </c>
      <c r="B29" s="5">
        <f t="shared" si="8"/>
        <v>81226.361259706522</v>
      </c>
      <c r="C29" s="5">
        <f t="shared" si="7"/>
        <v>3601.5434722904561</v>
      </c>
      <c r="D29" s="5">
        <f t="shared" si="5"/>
        <v>1949.4326702329565</v>
      </c>
      <c r="E29" s="6">
        <f t="shared" si="0"/>
        <v>311.90922723727306</v>
      </c>
      <c r="F29" s="7">
        <f t="shared" si="1"/>
        <v>1340.2015748202266</v>
      </c>
      <c r="G29" s="5">
        <f t="shared" si="2"/>
        <v>79886.159684886297</v>
      </c>
      <c r="H29" s="5">
        <f t="shared" si="3"/>
        <v>83487.703157176758</v>
      </c>
      <c r="I29" s="6">
        <f t="shared" si="6"/>
        <v>166.14052928278176</v>
      </c>
      <c r="J29" s="6"/>
    </row>
    <row r="30" spans="1:10" x14ac:dyDescent="0.25">
      <c r="A30" s="2">
        <v>20</v>
      </c>
      <c r="B30" s="5">
        <f t="shared" si="8"/>
        <v>79886.159684886297</v>
      </c>
      <c r="C30" s="5">
        <f t="shared" si="7"/>
        <v>3601.5434722904561</v>
      </c>
      <c r="D30" s="5">
        <f t="shared" si="5"/>
        <v>1917.2678324372712</v>
      </c>
      <c r="E30" s="6">
        <f t="shared" si="0"/>
        <v>306.76285318996338</v>
      </c>
      <c r="F30" s="7">
        <f t="shared" si="1"/>
        <v>1377.5127866632215</v>
      </c>
      <c r="G30" s="5">
        <f t="shared" si="2"/>
        <v>78508.646898223073</v>
      </c>
      <c r="H30" s="5">
        <f t="shared" si="3"/>
        <v>82110.190370513534</v>
      </c>
      <c r="I30" s="6">
        <f t="shared" si="6"/>
        <v>163.39927883732193</v>
      </c>
      <c r="J30" s="6"/>
    </row>
    <row r="31" spans="1:10" x14ac:dyDescent="0.25">
      <c r="A31" s="2">
        <v>21</v>
      </c>
      <c r="B31" s="5">
        <f t="shared" si="8"/>
        <v>78508.646898223073</v>
      </c>
      <c r="C31" s="5">
        <f t="shared" si="7"/>
        <v>3601.5434722904561</v>
      </c>
      <c r="D31" s="5">
        <f t="shared" si="5"/>
        <v>1884.2075255573538</v>
      </c>
      <c r="E31" s="6">
        <f t="shared" si="0"/>
        <v>301.47320408917665</v>
      </c>
      <c r="F31" s="7">
        <f t="shared" si="1"/>
        <v>1415.8627426439257</v>
      </c>
      <c r="G31" s="5">
        <f t="shared" si="2"/>
        <v>77092.784155579153</v>
      </c>
      <c r="H31" s="5">
        <f t="shared" si="3"/>
        <v>80694.327627869614</v>
      </c>
      <c r="I31" s="6">
        <f t="shared" si="6"/>
        <v>160.58171197946052</v>
      </c>
      <c r="J31" s="6"/>
    </row>
    <row r="32" spans="1:10" x14ac:dyDescent="0.25">
      <c r="A32" s="2">
        <v>22</v>
      </c>
      <c r="B32" s="5">
        <f t="shared" si="8"/>
        <v>77092.784155579153</v>
      </c>
      <c r="C32" s="5">
        <f t="shared" si="7"/>
        <v>3601.5434722904561</v>
      </c>
      <c r="D32" s="5">
        <f t="shared" si="5"/>
        <v>1850.2268197338997</v>
      </c>
      <c r="E32" s="6">
        <f t="shared" si="0"/>
        <v>296.03629115742393</v>
      </c>
      <c r="F32" s="7">
        <f t="shared" si="1"/>
        <v>1455.2803613991325</v>
      </c>
      <c r="G32" s="5">
        <f t="shared" si="2"/>
        <v>75637.503794180026</v>
      </c>
      <c r="H32" s="5">
        <f t="shared" si="3"/>
        <v>79239.047266470472</v>
      </c>
      <c r="I32" s="6">
        <f t="shared" si="6"/>
        <v>157.68570406027624</v>
      </c>
      <c r="J32" s="6"/>
    </row>
    <row r="33" spans="1:10" x14ac:dyDescent="0.25">
      <c r="A33" s="2">
        <v>23</v>
      </c>
      <c r="B33" s="5">
        <f t="shared" si="8"/>
        <v>75637.503794180026</v>
      </c>
      <c r="C33" s="5">
        <f t="shared" si="7"/>
        <v>3601.5434722904561</v>
      </c>
      <c r="D33" s="5">
        <f t="shared" si="5"/>
        <v>1815.3000910603207</v>
      </c>
      <c r="E33" s="6">
        <f t="shared" si="0"/>
        <v>290.44801456965132</v>
      </c>
      <c r="F33" s="7">
        <f t="shared" si="1"/>
        <v>1495.795366660484</v>
      </c>
      <c r="G33" s="5">
        <f t="shared" si="2"/>
        <v>74141.708427519538</v>
      </c>
      <c r="H33" s="5">
        <f t="shared" si="3"/>
        <v>77743.251899809999</v>
      </c>
      <c r="I33" s="6">
        <f t="shared" si="6"/>
        <v>154.70907128062188</v>
      </c>
      <c r="J33" s="6"/>
    </row>
    <row r="34" spans="1:10" x14ac:dyDescent="0.25">
      <c r="A34" s="9">
        <v>24</v>
      </c>
      <c r="B34" s="10">
        <f t="shared" si="8"/>
        <v>74141.708427519538</v>
      </c>
      <c r="C34" s="10">
        <f t="shared" si="7"/>
        <v>3601.5434722904561</v>
      </c>
      <c r="D34" s="10">
        <f t="shared" si="5"/>
        <v>1779.4010022604689</v>
      </c>
      <c r="E34" s="11">
        <f t="shared" si="0"/>
        <v>284.70416036167501</v>
      </c>
      <c r="F34" s="12">
        <f t="shared" si="1"/>
        <v>1537.4383096683123</v>
      </c>
      <c r="G34" s="10">
        <f t="shared" si="2"/>
        <v>72604.270117851222</v>
      </c>
      <c r="H34" s="10">
        <f t="shared" si="3"/>
        <v>76205.813590141683</v>
      </c>
      <c r="I34" s="11">
        <f t="shared" si="6"/>
        <v>151.64956904438196</v>
      </c>
      <c r="J34" s="22"/>
    </row>
    <row r="35" spans="1:10" x14ac:dyDescent="0.25">
      <c r="A35" s="2">
        <v>25</v>
      </c>
      <c r="B35" s="5">
        <f t="shared" si="8"/>
        <v>72604.270117851222</v>
      </c>
      <c r="C35" s="5">
        <f t="shared" si="7"/>
        <v>3601.5434722904561</v>
      </c>
      <c r="D35" s="5">
        <f t="shared" si="5"/>
        <v>1742.5024828284293</v>
      </c>
      <c r="E35" s="6">
        <f t="shared" si="0"/>
        <v>278.80039725254869</v>
      </c>
      <c r="F35" s="7">
        <f t="shared" si="1"/>
        <v>1580.2405922094781</v>
      </c>
      <c r="G35" s="5">
        <f t="shared" si="2"/>
        <v>71024.029525641745</v>
      </c>
      <c r="H35" s="5">
        <f t="shared" si="3"/>
        <v>74625.572997932191</v>
      </c>
      <c r="I35" s="6">
        <f t="shared" si="6"/>
        <v>148.50489026588508</v>
      </c>
      <c r="J35" s="6"/>
    </row>
    <row r="36" spans="1:10" x14ac:dyDescent="0.25">
      <c r="A36" s="2">
        <v>26</v>
      </c>
      <c r="B36" s="5">
        <f t="shared" si="8"/>
        <v>71024.029525641745</v>
      </c>
      <c r="C36" s="5">
        <f t="shared" si="7"/>
        <v>3601.5434722904561</v>
      </c>
      <c r="D36" s="5">
        <f t="shared" si="5"/>
        <v>1704.5767086154019</v>
      </c>
      <c r="E36" s="6">
        <f t="shared" si="0"/>
        <v>272.7322733784643</v>
      </c>
      <c r="F36" s="7">
        <f t="shared" si="1"/>
        <v>1624.2344902965899</v>
      </c>
      <c r="G36" s="5">
        <f t="shared" si="2"/>
        <v>69399.79503534516</v>
      </c>
      <c r="H36" s="5">
        <f t="shared" si="3"/>
        <v>73001.338507635621</v>
      </c>
      <c r="I36" s="6">
        <f t="shared" si="6"/>
        <v>145.27266363019487</v>
      </c>
      <c r="J36" s="6"/>
    </row>
    <row r="37" spans="1:10" x14ac:dyDescent="0.25">
      <c r="A37" s="2">
        <v>27</v>
      </c>
      <c r="B37" s="5">
        <f t="shared" si="8"/>
        <v>69399.79503534516</v>
      </c>
      <c r="C37" s="5">
        <f t="shared" si="7"/>
        <v>3601.5434722904561</v>
      </c>
      <c r="D37" s="5">
        <f t="shared" si="5"/>
        <v>1665.5950808482839</v>
      </c>
      <c r="E37" s="6">
        <f t="shared" si="0"/>
        <v>266.49521293572542</v>
      </c>
      <c r="F37" s="7">
        <f t="shared" si="1"/>
        <v>1669.4531785064466</v>
      </c>
      <c r="G37" s="5">
        <f t="shared" si="2"/>
        <v>67730.341856838713</v>
      </c>
      <c r="H37" s="5">
        <f t="shared" si="3"/>
        <v>71331.885329129174</v>
      </c>
      <c r="I37" s="6">
        <f t="shared" si="6"/>
        <v>141.95045180496703</v>
      </c>
      <c r="J37" s="6"/>
    </row>
    <row r="38" spans="1:10" x14ac:dyDescent="0.25">
      <c r="A38" s="2">
        <v>28</v>
      </c>
      <c r="B38" s="5">
        <f t="shared" si="8"/>
        <v>67730.341856838713</v>
      </c>
      <c r="C38" s="5">
        <f t="shared" si="7"/>
        <v>3601.5434722904561</v>
      </c>
      <c r="D38" s="5">
        <f t="shared" si="5"/>
        <v>1625.5282045641291</v>
      </c>
      <c r="E38" s="6">
        <f t="shared" si="0"/>
        <v>260.08451273026066</v>
      </c>
      <c r="F38" s="7">
        <f t="shared" si="1"/>
        <v>1715.9307549960663</v>
      </c>
      <c r="G38" s="5">
        <f t="shared" si="2"/>
        <v>66014.411101842648</v>
      </c>
      <c r="H38" s="5">
        <f t="shared" si="3"/>
        <v>69615.954574133109</v>
      </c>
      <c r="I38" s="6">
        <f t="shared" si="6"/>
        <v>138.53574960252487</v>
      </c>
      <c r="J38" s="6"/>
    </row>
    <row r="39" spans="1:10" x14ac:dyDescent="0.25">
      <c r="A39" s="2">
        <v>29</v>
      </c>
      <c r="B39" s="5">
        <f t="shared" si="8"/>
        <v>66014.411101842648</v>
      </c>
      <c r="C39" s="5">
        <f t="shared" si="7"/>
        <v>3601.5434722904561</v>
      </c>
      <c r="D39" s="5">
        <f t="shared" si="5"/>
        <v>1584.3458664442237</v>
      </c>
      <c r="E39" s="6">
        <f t="shared" si="0"/>
        <v>253.49533863107581</v>
      </c>
      <c r="F39" s="7">
        <f t="shared" si="1"/>
        <v>1763.7022672151566</v>
      </c>
      <c r="G39" s="5">
        <f t="shared" si="2"/>
        <v>64250.70883462749</v>
      </c>
      <c r="H39" s="5">
        <f t="shared" si="3"/>
        <v>67852.252306917959</v>
      </c>
      <c r="I39" s="6">
        <f t="shared" si="6"/>
        <v>135.02598209076675</v>
      </c>
      <c r="J39" s="6"/>
    </row>
    <row r="40" spans="1:10" x14ac:dyDescent="0.25">
      <c r="A40" s="2">
        <v>30</v>
      </c>
      <c r="B40" s="5">
        <f t="shared" si="8"/>
        <v>64250.70883462749</v>
      </c>
      <c r="C40" s="5">
        <f t="shared" si="7"/>
        <v>3601.5434722904561</v>
      </c>
      <c r="D40" s="5">
        <f t="shared" si="5"/>
        <v>1542.0170120310597</v>
      </c>
      <c r="E40" s="6">
        <f t="shared" si="0"/>
        <v>246.72272192496956</v>
      </c>
      <c r="F40" s="7">
        <f t="shared" si="1"/>
        <v>1812.8037383344265</v>
      </c>
      <c r="G40" s="5">
        <f t="shared" si="2"/>
        <v>62437.905096293063</v>
      </c>
      <c r="H40" s="5">
        <f t="shared" si="3"/>
        <v>66039.448568583524</v>
      </c>
      <c r="I40" s="6">
        <f t="shared" si="6"/>
        <v>131.41850265148122</v>
      </c>
      <c r="J40" s="6"/>
    </row>
    <row r="41" spans="1:10" x14ac:dyDescent="0.25">
      <c r="A41" s="2">
        <v>31</v>
      </c>
      <c r="B41" s="5">
        <f t="shared" si="8"/>
        <v>62437.905096293063</v>
      </c>
      <c r="C41" s="5">
        <f t="shared" si="7"/>
        <v>3601.5434722904561</v>
      </c>
      <c r="D41" s="5">
        <f t="shared" si="5"/>
        <v>1498.5097223110336</v>
      </c>
      <c r="E41" s="6">
        <f t="shared" si="0"/>
        <v>239.76155556976536</v>
      </c>
      <c r="F41" s="7">
        <f t="shared" si="1"/>
        <v>1863.272194409657</v>
      </c>
      <c r="G41" s="5">
        <f t="shared" si="2"/>
        <v>60574.632901883408</v>
      </c>
      <c r="H41" s="5">
        <f t="shared" si="3"/>
        <v>64176.176374173861</v>
      </c>
      <c r="I41" s="6">
        <f t="shared" si="6"/>
        <v>127.71059098460599</v>
      </c>
      <c r="J41" s="6"/>
    </row>
    <row r="42" spans="1:10" x14ac:dyDescent="0.25">
      <c r="A42" s="2">
        <v>32</v>
      </c>
      <c r="B42" s="5">
        <f t="shared" si="8"/>
        <v>60574.632901883408</v>
      </c>
      <c r="C42" s="5">
        <f t="shared" si="7"/>
        <v>3601.5434722904561</v>
      </c>
      <c r="D42" s="5">
        <f t="shared" si="5"/>
        <v>1453.7911896452017</v>
      </c>
      <c r="E42" s="6">
        <f t="shared" si="0"/>
        <v>232.60659034323228</v>
      </c>
      <c r="F42" s="7">
        <f t="shared" si="1"/>
        <v>1915.1456923020219</v>
      </c>
      <c r="G42" s="5">
        <f t="shared" si="2"/>
        <v>58659.487209581384</v>
      </c>
      <c r="H42" s="5">
        <f t="shared" si="3"/>
        <v>62261.030681871838</v>
      </c>
      <c r="I42" s="6">
        <f t="shared" si="6"/>
        <v>123.89945105692496</v>
      </c>
      <c r="J42" s="6"/>
    </row>
    <row r="43" spans="1:10" x14ac:dyDescent="0.25">
      <c r="A43" s="2">
        <v>33</v>
      </c>
      <c r="B43" s="5">
        <f t="shared" si="8"/>
        <v>58659.487209581384</v>
      </c>
      <c r="C43" s="5">
        <f t="shared" si="7"/>
        <v>3601.5434722904561</v>
      </c>
      <c r="D43" s="5">
        <f t="shared" si="5"/>
        <v>1407.8276930299533</v>
      </c>
      <c r="E43" s="6">
        <f t="shared" si="0"/>
        <v>225.25243088479252</v>
      </c>
      <c r="F43" s="7">
        <f t="shared" si="1"/>
        <v>1968.4633483757104</v>
      </c>
      <c r="G43" s="5">
        <f t="shared" si="2"/>
        <v>56691.023861205671</v>
      </c>
      <c r="H43" s="5">
        <f t="shared" si="3"/>
        <v>60292.567333496132</v>
      </c>
      <c r="I43" s="6">
        <f t="shared" si="6"/>
        <v>119.98220899365731</v>
      </c>
      <c r="J43" s="6"/>
    </row>
    <row r="44" spans="1:10" x14ac:dyDescent="0.25">
      <c r="A44" s="2">
        <v>34</v>
      </c>
      <c r="B44" s="5">
        <f t="shared" si="8"/>
        <v>56691.023861205671</v>
      </c>
      <c r="C44" s="5">
        <f t="shared" si="7"/>
        <v>3601.5434722904561</v>
      </c>
      <c r="D44" s="5">
        <f t="shared" si="5"/>
        <v>1360.5845726689361</v>
      </c>
      <c r="E44" s="6">
        <f t="shared" si="0"/>
        <v>217.69353162702978</v>
      </c>
      <c r="F44" s="7">
        <f t="shared" si="1"/>
        <v>2023.2653679944899</v>
      </c>
      <c r="G44" s="5">
        <f t="shared" si="2"/>
        <v>54667.758493211179</v>
      </c>
      <c r="H44" s="5">
        <f t="shared" si="3"/>
        <v>58269.30196550164</v>
      </c>
      <c r="I44" s="6">
        <f t="shared" si="6"/>
        <v>115.95591091134825</v>
      </c>
      <c r="J44" s="6"/>
    </row>
    <row r="45" spans="1:10" x14ac:dyDescent="0.25">
      <c r="A45" s="2">
        <v>35</v>
      </c>
      <c r="B45" s="5">
        <f t="shared" si="8"/>
        <v>54667.758493211179</v>
      </c>
      <c r="C45" s="5">
        <f t="shared" si="7"/>
        <v>3601.5434722904561</v>
      </c>
      <c r="D45" s="5">
        <f t="shared" si="5"/>
        <v>1312.0262038370684</v>
      </c>
      <c r="E45" s="6">
        <f t="shared" si="0"/>
        <v>209.92419261393093</v>
      </c>
      <c r="F45" s="7">
        <f t="shared" si="1"/>
        <v>2079.593075839457</v>
      </c>
      <c r="G45" s="5">
        <f t="shared" si="2"/>
        <v>52588.165417371725</v>
      </c>
      <c r="H45" s="5">
        <f t="shared" si="3"/>
        <v>56189.708889662179</v>
      </c>
      <c r="I45" s="6">
        <f t="shared" si="6"/>
        <v>111.81752069042773</v>
      </c>
      <c r="J45" s="6"/>
    </row>
    <row r="46" spans="1:10" x14ac:dyDescent="0.25">
      <c r="A46" s="9">
        <v>36</v>
      </c>
      <c r="B46" s="10">
        <f t="shared" si="8"/>
        <v>52588.165417371725</v>
      </c>
      <c r="C46" s="10">
        <f t="shared" si="7"/>
        <v>3601.5434722904561</v>
      </c>
      <c r="D46" s="10">
        <f t="shared" si="5"/>
        <v>1262.1159700169214</v>
      </c>
      <c r="E46" s="11">
        <f t="shared" si="0"/>
        <v>201.93855520270745</v>
      </c>
      <c r="F46" s="12">
        <f t="shared" si="1"/>
        <v>2137.4889470708272</v>
      </c>
      <c r="G46" s="10">
        <f t="shared" si="2"/>
        <v>50450.676470300896</v>
      </c>
      <c r="H46" s="10">
        <f t="shared" si="3"/>
        <v>54052.219942591357</v>
      </c>
      <c r="I46" s="11">
        <f t="shared" si="6"/>
        <v>107.56391768575679</v>
      </c>
      <c r="J46" s="22"/>
    </row>
    <row r="47" spans="1:10" x14ac:dyDescent="0.25">
      <c r="A47" s="2">
        <v>37</v>
      </c>
      <c r="B47" s="5">
        <f t="shared" si="8"/>
        <v>50450.676470300896</v>
      </c>
      <c r="C47" s="5">
        <f t="shared" si="7"/>
        <v>3601.5434722904561</v>
      </c>
      <c r="D47" s="5">
        <f t="shared" si="5"/>
        <v>1210.8162352872216</v>
      </c>
      <c r="E47" s="6">
        <f t="shared" si="0"/>
        <v>193.73059764595547</v>
      </c>
      <c r="F47" s="7">
        <f t="shared" si="1"/>
        <v>2196.9966393572786</v>
      </c>
      <c r="G47" s="5">
        <f t="shared" si="2"/>
        <v>48253.67983094362</v>
      </c>
      <c r="H47" s="5">
        <f t="shared" si="3"/>
        <v>51855.223303234074</v>
      </c>
      <c r="I47" s="6">
        <f t="shared" si="6"/>
        <v>103.1918943734358</v>
      </c>
      <c r="J47" s="6"/>
    </row>
    <row r="48" spans="1:10" x14ac:dyDescent="0.25">
      <c r="A48" s="2">
        <v>38</v>
      </c>
      <c r="B48" s="5">
        <f t="shared" si="8"/>
        <v>48253.67983094362</v>
      </c>
      <c r="C48" s="5">
        <f t="shared" si="7"/>
        <v>3601.5434722904561</v>
      </c>
      <c r="D48" s="5">
        <f t="shared" si="5"/>
        <v>1158.0883159426469</v>
      </c>
      <c r="E48" s="6">
        <f t="shared" si="0"/>
        <v>185.2941305508235</v>
      </c>
      <c r="F48" s="7">
        <f t="shared" si="1"/>
        <v>2258.1610257969855</v>
      </c>
      <c r="G48" s="5">
        <f t="shared" si="2"/>
        <v>45995.518805146632</v>
      </c>
      <c r="H48" s="5">
        <f t="shared" si="3"/>
        <v>49597.062277437086</v>
      </c>
      <c r="I48" s="6">
        <f t="shared" si="6"/>
        <v>98.6981539320998</v>
      </c>
      <c r="J48" s="6"/>
    </row>
    <row r="49" spans="1:10" x14ac:dyDescent="0.25">
      <c r="A49" s="2">
        <v>39</v>
      </c>
      <c r="B49" s="5">
        <f t="shared" si="8"/>
        <v>45995.518805146632</v>
      </c>
      <c r="C49" s="5">
        <f t="shared" si="7"/>
        <v>3601.5434722904561</v>
      </c>
      <c r="D49" s="5">
        <f t="shared" si="5"/>
        <v>1103.8924513235193</v>
      </c>
      <c r="E49" s="6">
        <f t="shared" si="0"/>
        <v>176.62279221176308</v>
      </c>
      <c r="F49" s="7">
        <f t="shared" si="1"/>
        <v>2321.0282287551736</v>
      </c>
      <c r="G49" s="5">
        <f t="shared" si="2"/>
        <v>43674.490576391458</v>
      </c>
      <c r="H49" s="5">
        <f t="shared" si="3"/>
        <v>47276.034048681911</v>
      </c>
      <c r="I49" s="6">
        <f t="shared" si="6"/>
        <v>94.079307756877014</v>
      </c>
      <c r="J49" s="6"/>
    </row>
    <row r="50" spans="1:10" x14ac:dyDescent="0.25">
      <c r="A50" s="2">
        <v>40</v>
      </c>
      <c r="B50" s="5">
        <f t="shared" si="8"/>
        <v>43674.490576391458</v>
      </c>
      <c r="C50" s="5">
        <f t="shared" si="7"/>
        <v>3601.5434722904561</v>
      </c>
      <c r="D50" s="5">
        <f t="shared" si="5"/>
        <v>1048.1877738333951</v>
      </c>
      <c r="E50" s="6">
        <f t="shared" si="0"/>
        <v>167.71004381334322</v>
      </c>
      <c r="F50" s="7">
        <f t="shared" si="1"/>
        <v>2385.6456546437175</v>
      </c>
      <c r="G50" s="5">
        <f t="shared" si="2"/>
        <v>41288.844921747739</v>
      </c>
      <c r="H50" s="5">
        <f t="shared" si="3"/>
        <v>44890.388394038193</v>
      </c>
      <c r="I50" s="6">
        <f t="shared" si="6"/>
        <v>89.331872904136006</v>
      </c>
      <c r="J50" s="6"/>
    </row>
    <row r="51" spans="1:10" x14ac:dyDescent="0.25">
      <c r="A51" s="2">
        <v>41</v>
      </c>
      <c r="B51" s="5">
        <f t="shared" si="8"/>
        <v>41288.844921747739</v>
      </c>
      <c r="C51" s="5">
        <f t="shared" si="7"/>
        <v>3601.5434722904561</v>
      </c>
      <c r="D51" s="5">
        <f t="shared" si="5"/>
        <v>990.93227812194573</v>
      </c>
      <c r="E51" s="6">
        <f t="shared" si="0"/>
        <v>158.54916449951131</v>
      </c>
      <c r="F51" s="7">
        <f t="shared" si="1"/>
        <v>2452.062029668999</v>
      </c>
      <c r="G51" s="5">
        <f t="shared" si="2"/>
        <v>38836.782892078743</v>
      </c>
      <c r="H51" s="5">
        <f t="shared" si="3"/>
        <v>42438.326364369197</v>
      </c>
      <c r="I51" s="6">
        <f t="shared" si="6"/>
        <v>84.452269465094702</v>
      </c>
      <c r="J51" s="6"/>
    </row>
    <row r="52" spans="1:10" x14ac:dyDescent="0.25">
      <c r="A52" s="2">
        <v>42</v>
      </c>
      <c r="B52" s="5">
        <f t="shared" si="8"/>
        <v>38836.782892078743</v>
      </c>
      <c r="C52" s="5">
        <f t="shared" si="7"/>
        <v>3601.5434722904561</v>
      </c>
      <c r="D52" s="5">
        <f t="shared" si="5"/>
        <v>932.08278940988987</v>
      </c>
      <c r="E52" s="6">
        <f t="shared" si="0"/>
        <v>149.13324630558239</v>
      </c>
      <c r="F52" s="7">
        <f t="shared" si="1"/>
        <v>2520.3274365749839</v>
      </c>
      <c r="G52" s="5">
        <f t="shared" si="2"/>
        <v>36316.455455503761</v>
      </c>
      <c r="H52" s="5">
        <f t="shared" si="3"/>
        <v>39917.998927794215</v>
      </c>
      <c r="I52" s="6">
        <f t="shared" si="6"/>
        <v>79.436817866310491</v>
      </c>
      <c r="J52" s="6"/>
    </row>
    <row r="53" spans="1:10" x14ac:dyDescent="0.25">
      <c r="A53" s="2">
        <v>43</v>
      </c>
      <c r="B53" s="5">
        <f t="shared" si="8"/>
        <v>36316.455455503761</v>
      </c>
      <c r="C53" s="5">
        <f t="shared" si="7"/>
        <v>3601.5434722904561</v>
      </c>
      <c r="D53" s="5">
        <f t="shared" si="5"/>
        <v>871.59493093209028</v>
      </c>
      <c r="E53" s="6">
        <f t="shared" si="0"/>
        <v>139.45518894913445</v>
      </c>
      <c r="F53" s="7">
        <f t="shared" si="1"/>
        <v>2590.4933524092312</v>
      </c>
      <c r="G53" s="5">
        <f t="shared" si="2"/>
        <v>33725.962103094527</v>
      </c>
      <c r="H53" s="5">
        <f t="shared" si="3"/>
        <v>37327.505575384988</v>
      </c>
      <c r="I53" s="6">
        <f t="shared" si="6"/>
        <v>74.281736095016129</v>
      </c>
      <c r="J53" s="6"/>
    </row>
    <row r="54" spans="1:10" x14ac:dyDescent="0.25">
      <c r="A54" s="2">
        <v>44</v>
      </c>
      <c r="B54" s="5">
        <f t="shared" si="8"/>
        <v>33725.962103094527</v>
      </c>
      <c r="C54" s="5">
        <f t="shared" si="7"/>
        <v>3601.5434722904561</v>
      </c>
      <c r="D54" s="5">
        <f t="shared" si="5"/>
        <v>809.42309047426863</v>
      </c>
      <c r="E54" s="6">
        <f t="shared" si="0"/>
        <v>129.50769447588297</v>
      </c>
      <c r="F54" s="7">
        <f t="shared" si="1"/>
        <v>2662.6126873403045</v>
      </c>
      <c r="G54" s="5">
        <f t="shared" si="2"/>
        <v>31063.349415754223</v>
      </c>
      <c r="H54" s="5">
        <f t="shared" si="3"/>
        <v>34664.892888044677</v>
      </c>
      <c r="I54" s="6">
        <f t="shared" si="6"/>
        <v>68.983136847208911</v>
      </c>
      <c r="J54" s="6"/>
    </row>
    <row r="55" spans="1:10" x14ac:dyDescent="0.25">
      <c r="A55" s="2">
        <v>45</v>
      </c>
      <c r="B55" s="5">
        <f t="shared" si="8"/>
        <v>31063.349415754223</v>
      </c>
      <c r="C55" s="5">
        <f t="shared" si="7"/>
        <v>3601.5434722904561</v>
      </c>
      <c r="D55" s="5">
        <f t="shared" si="5"/>
        <v>745.52038597810133</v>
      </c>
      <c r="E55" s="6">
        <f t="shared" si="0"/>
        <v>119.28326175649622</v>
      </c>
      <c r="F55" s="7">
        <f t="shared" si="1"/>
        <v>2736.7398245558584</v>
      </c>
      <c r="G55" s="5">
        <f t="shared" si="2"/>
        <v>28326.609591198365</v>
      </c>
      <c r="H55" s="5">
        <f t="shared" si="3"/>
        <v>31928.153063488822</v>
      </c>
      <c r="I55" s="6">
        <f t="shared" si="6"/>
        <v>63.537024596342761</v>
      </c>
      <c r="J55" s="6"/>
    </row>
    <row r="56" spans="1:10" x14ac:dyDescent="0.25">
      <c r="A56" s="2">
        <v>46</v>
      </c>
      <c r="B56" s="5">
        <f t="shared" si="8"/>
        <v>28326.609591198365</v>
      </c>
      <c r="C56" s="5">
        <f t="shared" si="7"/>
        <v>3601.5434722904561</v>
      </c>
      <c r="D56" s="5">
        <f t="shared" si="5"/>
        <v>679.83863018876082</v>
      </c>
      <c r="E56" s="6">
        <f t="shared" si="0"/>
        <v>108.77418083020173</v>
      </c>
      <c r="F56" s="7">
        <f t="shared" si="1"/>
        <v>2812.9306612714936</v>
      </c>
      <c r="G56" s="5">
        <f t="shared" si="2"/>
        <v>25513.678929926871</v>
      </c>
      <c r="H56" s="5">
        <f t="shared" si="3"/>
        <v>29115.222402217329</v>
      </c>
      <c r="I56" s="6">
        <f t="shared" si="6"/>
        <v>57.939292580412484</v>
      </c>
      <c r="J56" s="6"/>
    </row>
    <row r="57" spans="1:10" x14ac:dyDescent="0.25">
      <c r="A57" s="2">
        <v>47</v>
      </c>
      <c r="B57" s="5">
        <f t="shared" si="8"/>
        <v>25513.678929926871</v>
      </c>
      <c r="C57" s="5">
        <f t="shared" si="7"/>
        <v>3601.5434722904561</v>
      </c>
      <c r="D57" s="5">
        <f t="shared" si="5"/>
        <v>612.32829431824496</v>
      </c>
      <c r="E57" s="6">
        <f t="shared" si="0"/>
        <v>97.972527090919201</v>
      </c>
      <c r="F57" s="7">
        <f t="shared" si="1"/>
        <v>2891.2426508812919</v>
      </c>
      <c r="G57" s="5">
        <f t="shared" si="2"/>
        <v>22622.436279045578</v>
      </c>
      <c r="H57" s="5">
        <f t="shared" si="3"/>
        <v>26223.979751336035</v>
      </c>
      <c r="I57" s="6">
        <f t="shared" si="6"/>
        <v>52.185719705158711</v>
      </c>
      <c r="J57" s="6"/>
    </row>
    <row r="58" spans="1:10" x14ac:dyDescent="0.25">
      <c r="A58" s="9">
        <v>48</v>
      </c>
      <c r="B58" s="10">
        <f t="shared" si="8"/>
        <v>22622.436279045578</v>
      </c>
      <c r="C58" s="10">
        <f t="shared" si="7"/>
        <v>3601.5434722904561</v>
      </c>
      <c r="D58" s="10">
        <f t="shared" si="5"/>
        <v>542.93847069709386</v>
      </c>
      <c r="E58" s="11">
        <f t="shared" si="0"/>
        <v>86.870155311535015</v>
      </c>
      <c r="F58" s="12">
        <f t="shared" si="1"/>
        <v>2971.7348462818272</v>
      </c>
      <c r="G58" s="10">
        <f t="shared" si="2"/>
        <v>19650.701432763752</v>
      </c>
      <c r="H58" s="10">
        <f>B58+D58+E58</f>
        <v>23252.244905054205</v>
      </c>
      <c r="I58" s="11">
        <f>H58*$I$8/1000</f>
        <v>46.271967361057868</v>
      </c>
      <c r="J58" s="22"/>
    </row>
    <row r="59" spans="1:10" x14ac:dyDescent="0.25">
      <c r="A59" s="2">
        <v>49</v>
      </c>
      <c r="B59" s="5">
        <f t="shared" si="8"/>
        <v>19650.701432763752</v>
      </c>
      <c r="C59" s="5">
        <f t="shared" si="7"/>
        <v>3601.5434722904561</v>
      </c>
      <c r="D59" s="5">
        <f t="shared" si="5"/>
        <v>471.61683438633003</v>
      </c>
      <c r="E59" s="6">
        <f t="shared" si="0"/>
        <v>75.458693501812803</v>
      </c>
      <c r="F59" s="7">
        <f t="shared" si="1"/>
        <v>3054.4679444023132</v>
      </c>
      <c r="G59" s="5">
        <f t="shared" si="2"/>
        <v>16596.233488361439</v>
      </c>
      <c r="H59" s="5">
        <f t="shared" si="3"/>
        <v>20197.776960651892</v>
      </c>
      <c r="I59" s="6">
        <f t="shared" si="6"/>
        <v>40.193576151697265</v>
      </c>
      <c r="J59" s="6"/>
    </row>
    <row r="60" spans="1:10" x14ac:dyDescent="0.25">
      <c r="A60" s="2">
        <v>50</v>
      </c>
      <c r="B60" s="5">
        <f t="shared" si="8"/>
        <v>16596.233488361439</v>
      </c>
      <c r="C60" s="5">
        <f t="shared" si="7"/>
        <v>3601.5434722904561</v>
      </c>
      <c r="D60" s="5">
        <f t="shared" si="5"/>
        <v>398.30960372067455</v>
      </c>
      <c r="E60" s="6">
        <f t="shared" si="0"/>
        <v>63.729536595307927</v>
      </c>
      <c r="F60" s="7">
        <f t="shared" si="1"/>
        <v>3139.5043319744736</v>
      </c>
      <c r="G60" s="5">
        <f t="shared" si="2"/>
        <v>13456.729156386966</v>
      </c>
      <c r="H60" s="5">
        <f t="shared" si="3"/>
        <v>17058.27262867742</v>
      </c>
      <c r="I60" s="6">
        <f t="shared" si="6"/>
        <v>33.945962531068062</v>
      </c>
      <c r="J60" s="6"/>
    </row>
    <row r="61" spans="1:10" x14ac:dyDescent="0.25">
      <c r="A61" s="2">
        <v>51</v>
      </c>
      <c r="B61" s="5">
        <f t="shared" si="8"/>
        <v>13456.729156386966</v>
      </c>
      <c r="C61" s="5">
        <f t="shared" si="7"/>
        <v>3601.5434722904561</v>
      </c>
      <c r="D61" s="5">
        <f t="shared" si="5"/>
        <v>322.96149975328717</v>
      </c>
      <c r="E61" s="6">
        <f t="shared" si="0"/>
        <v>51.673839960525946</v>
      </c>
      <c r="F61" s="7">
        <f t="shared" si="1"/>
        <v>3226.9081325766429</v>
      </c>
      <c r="G61" s="5">
        <f t="shared" si="2"/>
        <v>10229.821023810324</v>
      </c>
      <c r="H61" s="5">
        <f t="shared" si="3"/>
        <v>13831.364496100779</v>
      </c>
      <c r="I61" s="6">
        <f t="shared" si="6"/>
        <v>27.524415347240552</v>
      </c>
      <c r="J61" s="6"/>
    </row>
    <row r="62" spans="1:10" x14ac:dyDescent="0.25">
      <c r="A62" s="2">
        <v>52</v>
      </c>
      <c r="B62" s="5">
        <f t="shared" si="8"/>
        <v>10229.821023810324</v>
      </c>
      <c r="C62" s="5">
        <f t="shared" si="7"/>
        <v>3601.5434722904561</v>
      </c>
      <c r="D62" s="5">
        <f t="shared" si="5"/>
        <v>245.51570457144777</v>
      </c>
      <c r="E62" s="6">
        <f t="shared" si="0"/>
        <v>39.282512731431645</v>
      </c>
      <c r="F62" s="7">
        <f t="shared" si="1"/>
        <v>3316.7452549875766</v>
      </c>
      <c r="G62" s="5">
        <f t="shared" si="2"/>
        <v>6913.0757688227477</v>
      </c>
      <c r="H62" s="5">
        <f t="shared" si="3"/>
        <v>10514.619241113203</v>
      </c>
      <c r="I62" s="6">
        <f t="shared" si="6"/>
        <v>20.924092289815274</v>
      </c>
      <c r="J62" s="6"/>
    </row>
    <row r="63" spans="1:10" x14ac:dyDescent="0.25">
      <c r="A63" s="2">
        <v>53</v>
      </c>
      <c r="B63" s="5">
        <f t="shared" si="8"/>
        <v>6913.0757688227477</v>
      </c>
      <c r="C63" s="5">
        <f t="shared" si="7"/>
        <v>3601.5434722904561</v>
      </c>
      <c r="D63" s="5">
        <f t="shared" si="5"/>
        <v>165.91381845174595</v>
      </c>
      <c r="E63" s="6">
        <f t="shared" si="0"/>
        <v>26.546210952279353</v>
      </c>
      <c r="F63" s="7">
        <f t="shared" si="1"/>
        <v>3409.0834428864309</v>
      </c>
      <c r="G63" s="5">
        <f t="shared" si="2"/>
        <v>3503.9923259363168</v>
      </c>
      <c r="H63" s="5">
        <f t="shared" si="3"/>
        <v>7105.5357982267733</v>
      </c>
      <c r="I63" s="6">
        <f t="shared" si="6"/>
        <v>14.140016238471279</v>
      </c>
      <c r="J63" s="6"/>
    </row>
    <row r="64" spans="1:10" x14ac:dyDescent="0.25">
      <c r="A64" s="9">
        <v>54</v>
      </c>
      <c r="B64" s="10">
        <f t="shared" si="8"/>
        <v>3503.9923259363168</v>
      </c>
      <c r="C64" s="10">
        <f t="shared" si="7"/>
        <v>3601.5434722904561</v>
      </c>
      <c r="D64" s="10">
        <f t="shared" si="5"/>
        <v>84.095815822471607</v>
      </c>
      <c r="E64" s="11">
        <f t="shared" si="0"/>
        <v>13.455330531595457</v>
      </c>
      <c r="F64" s="12">
        <f t="shared" si="1"/>
        <v>3503.9923259363891</v>
      </c>
      <c r="G64" s="10">
        <f t="shared" si="2"/>
        <v>-7.2304828790947795E-11</v>
      </c>
      <c r="H64" s="10">
        <f t="shared" si="3"/>
        <v>3601.5434722903838</v>
      </c>
      <c r="I64" s="11">
        <f t="shared" si="6"/>
        <v>7.1670715098578643</v>
      </c>
      <c r="J64" s="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47D2-CF31-439F-A699-84C8FB61564D}">
  <sheetPr>
    <tabColor theme="5" tint="-0.249977111117893"/>
  </sheetPr>
  <dimension ref="A1:L71"/>
  <sheetViews>
    <sheetView showGridLines="0" workbookViewId="0">
      <pane xSplit="11" ySplit="10" topLeftCell="M11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baseColWidth="10" defaultRowHeight="13.5" x14ac:dyDescent="0.25"/>
  <cols>
    <col min="1" max="1" width="15.85546875" style="3" bestFit="1" customWidth="1"/>
    <col min="2" max="8" width="9.5703125" style="3" customWidth="1"/>
    <col min="9" max="9" width="12.85546875" style="3" bestFit="1" customWidth="1"/>
    <col min="10" max="10" width="11.42578125" style="3"/>
    <col min="11" max="11" width="3" style="3" customWidth="1"/>
    <col min="12" max="16384" width="11.42578125" style="3"/>
  </cols>
  <sheetData>
    <row r="1" spans="1:12" x14ac:dyDescent="0.25">
      <c r="A1" s="37" t="s">
        <v>25</v>
      </c>
    </row>
    <row r="2" spans="1:12" ht="14.25" thickBot="1" x14ac:dyDescent="0.3">
      <c r="A2" s="38" t="s">
        <v>24</v>
      </c>
      <c r="B2" s="37"/>
    </row>
    <row r="3" spans="1:12" ht="16.5" thickBot="1" x14ac:dyDescent="0.3">
      <c r="A3" s="13" t="s">
        <v>13</v>
      </c>
      <c r="I3" s="25" t="s">
        <v>18</v>
      </c>
    </row>
    <row r="4" spans="1:12" ht="14.25" thickBot="1" x14ac:dyDescent="0.3">
      <c r="I4" s="26" t="s">
        <v>19</v>
      </c>
      <c r="J4" s="23">
        <f>SUM(I12:I23)</f>
        <v>2195.3858610570746</v>
      </c>
      <c r="L4" s="35"/>
    </row>
    <row r="5" spans="1:12" ht="14.25" thickBot="1" x14ac:dyDescent="0.3">
      <c r="A5" s="1" t="s">
        <v>14</v>
      </c>
      <c r="B5" s="24">
        <v>100000</v>
      </c>
      <c r="C5" s="2"/>
      <c r="D5" s="2"/>
      <c r="E5" s="2"/>
      <c r="F5" s="2"/>
      <c r="G5" s="2"/>
    </row>
    <row r="6" spans="1:12" s="29" customFormat="1" ht="14.25" thickBot="1" x14ac:dyDescent="0.3">
      <c r="A6" s="27" t="s">
        <v>0</v>
      </c>
      <c r="B6" s="28">
        <v>60</v>
      </c>
      <c r="C6" s="29" t="s">
        <v>1</v>
      </c>
      <c r="D6" s="30">
        <v>0.16</v>
      </c>
      <c r="I6" s="25" t="s">
        <v>18</v>
      </c>
      <c r="J6" s="3"/>
    </row>
    <row r="7" spans="1:12" s="29" customFormat="1" ht="14.25" thickBot="1" x14ac:dyDescent="0.3">
      <c r="A7" s="27" t="s">
        <v>2</v>
      </c>
      <c r="B7" s="31">
        <v>2.9000000000000001E-2</v>
      </c>
      <c r="C7" s="29" t="s">
        <v>3</v>
      </c>
      <c r="D7" s="32">
        <f>B7*(1+D6)</f>
        <v>3.3639999999999996E-2</v>
      </c>
      <c r="I7" s="26" t="s">
        <v>20</v>
      </c>
      <c r="J7" s="23">
        <f>SUM(I12:I71)</f>
        <v>7535.1549585491894</v>
      </c>
    </row>
    <row r="8" spans="1:12" s="29" customFormat="1" x14ac:dyDescent="0.25">
      <c r="A8" s="27" t="s">
        <v>4</v>
      </c>
      <c r="B8" s="33">
        <f>PMT(D7,B6,B5)</f>
        <v>-3899.6300946009655</v>
      </c>
    </row>
    <row r="9" spans="1:12" s="29" customFormat="1" x14ac:dyDescent="0.25">
      <c r="I9" s="29">
        <v>1.8304</v>
      </c>
      <c r="K9" s="27"/>
    </row>
    <row r="10" spans="1:12" x14ac:dyDescent="0.25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  <c r="I10" s="2"/>
      <c r="J10" s="2"/>
      <c r="K10" s="4"/>
    </row>
    <row r="11" spans="1:12" x14ac:dyDescent="0.25">
      <c r="A11" s="2">
        <v>0</v>
      </c>
      <c r="B11" s="2"/>
      <c r="C11" s="2"/>
      <c r="D11" s="2"/>
      <c r="E11" s="2"/>
      <c r="F11" s="2"/>
      <c r="G11" s="5">
        <f>B5</f>
        <v>100000</v>
      </c>
      <c r="H11" s="5">
        <f>G11</f>
        <v>100000</v>
      </c>
      <c r="I11" s="2"/>
      <c r="J11" s="2"/>
    </row>
    <row r="12" spans="1:12" x14ac:dyDescent="0.25">
      <c r="A12" s="14">
        <v>1</v>
      </c>
      <c r="B12" s="15">
        <f t="shared" ref="B12:B71" si="0">G11</f>
        <v>100000</v>
      </c>
      <c r="C12" s="15">
        <f t="shared" ref="C12:C71" si="1">-$B$8</f>
        <v>3899.6300946009655</v>
      </c>
      <c r="D12" s="15">
        <f t="shared" ref="D12:D71" si="2">B12*$B$7</f>
        <v>2900</v>
      </c>
      <c r="E12" s="16">
        <f t="shared" ref="E12:E71" si="3">D12*$D$6</f>
        <v>464</v>
      </c>
      <c r="F12" s="17">
        <f t="shared" ref="F12:F71" si="4">C12-D12-E12</f>
        <v>535.63009460096555</v>
      </c>
      <c r="G12" s="15">
        <f t="shared" ref="G12:G71" si="5">B12-F12</f>
        <v>99464.369905399028</v>
      </c>
      <c r="H12" s="15">
        <f t="shared" ref="H12:H71" si="6">B12+D12+E12</f>
        <v>103364</v>
      </c>
      <c r="I12" s="16">
        <f t="shared" ref="I12:I71" si="7">H12*$I$9/1000</f>
        <v>189.19746559999999</v>
      </c>
      <c r="J12" s="6"/>
      <c r="L12" s="8"/>
    </row>
    <row r="13" spans="1:12" x14ac:dyDescent="0.25">
      <c r="A13" s="14">
        <v>2</v>
      </c>
      <c r="B13" s="15">
        <f t="shared" si="0"/>
        <v>99464.369905399028</v>
      </c>
      <c r="C13" s="15">
        <f t="shared" si="1"/>
        <v>3899.6300946009655</v>
      </c>
      <c r="D13" s="15">
        <f t="shared" si="2"/>
        <v>2884.4667272565721</v>
      </c>
      <c r="E13" s="16">
        <f t="shared" si="3"/>
        <v>461.51467636105156</v>
      </c>
      <c r="F13" s="17">
        <f t="shared" si="4"/>
        <v>553.64869098334191</v>
      </c>
      <c r="G13" s="15">
        <f t="shared" si="5"/>
        <v>98910.72121441568</v>
      </c>
      <c r="H13" s="15">
        <f t="shared" si="6"/>
        <v>102810.35130901665</v>
      </c>
      <c r="I13" s="16">
        <f t="shared" si="7"/>
        <v>188.18406703602409</v>
      </c>
      <c r="J13" s="6"/>
    </row>
    <row r="14" spans="1:12" x14ac:dyDescent="0.25">
      <c r="A14" s="14">
        <v>3</v>
      </c>
      <c r="B14" s="15">
        <f t="shared" si="0"/>
        <v>98910.72121441568</v>
      </c>
      <c r="C14" s="15">
        <f t="shared" si="1"/>
        <v>3899.6300946009655</v>
      </c>
      <c r="D14" s="15">
        <f t="shared" si="2"/>
        <v>2868.4109152180549</v>
      </c>
      <c r="E14" s="16">
        <f t="shared" si="3"/>
        <v>458.9457464348888</v>
      </c>
      <c r="F14" s="17">
        <f t="shared" si="4"/>
        <v>572.27343294802176</v>
      </c>
      <c r="G14" s="15">
        <f t="shared" si="5"/>
        <v>98338.447781467665</v>
      </c>
      <c r="H14" s="15">
        <f t="shared" si="6"/>
        <v>102238.07787606862</v>
      </c>
      <c r="I14" s="16">
        <f t="shared" si="7"/>
        <v>187.136577744356</v>
      </c>
      <c r="J14" s="6"/>
    </row>
    <row r="15" spans="1:12" x14ac:dyDescent="0.25">
      <c r="A15" s="14">
        <v>4</v>
      </c>
      <c r="B15" s="15">
        <f t="shared" si="0"/>
        <v>98338.447781467665</v>
      </c>
      <c r="C15" s="15">
        <f t="shared" si="1"/>
        <v>3899.6300946009655</v>
      </c>
      <c r="D15" s="15">
        <f t="shared" si="2"/>
        <v>2851.8149856625623</v>
      </c>
      <c r="E15" s="16">
        <f t="shared" si="3"/>
        <v>456.29039770600997</v>
      </c>
      <c r="F15" s="17">
        <f t="shared" si="4"/>
        <v>591.5247112323932</v>
      </c>
      <c r="G15" s="15">
        <f t="shared" si="5"/>
        <v>97746.923070235265</v>
      </c>
      <c r="H15" s="15">
        <f t="shared" si="6"/>
        <v>101646.55316483624</v>
      </c>
      <c r="I15" s="16">
        <f t="shared" si="7"/>
        <v>186.05385091291623</v>
      </c>
      <c r="J15" s="6"/>
    </row>
    <row r="16" spans="1:12" x14ac:dyDescent="0.25">
      <c r="A16" s="14">
        <v>5</v>
      </c>
      <c r="B16" s="15">
        <f t="shared" si="0"/>
        <v>97746.923070235265</v>
      </c>
      <c r="C16" s="15">
        <f t="shared" si="1"/>
        <v>3899.6300946009655</v>
      </c>
      <c r="D16" s="15">
        <f t="shared" si="2"/>
        <v>2834.6607690368228</v>
      </c>
      <c r="E16" s="16">
        <f t="shared" si="3"/>
        <v>453.54572304589163</v>
      </c>
      <c r="F16" s="17">
        <f t="shared" si="4"/>
        <v>611.42360251825107</v>
      </c>
      <c r="G16" s="15">
        <f t="shared" si="5"/>
        <v>97135.499467717018</v>
      </c>
      <c r="H16" s="15">
        <f t="shared" si="6"/>
        <v>101035.12956231798</v>
      </c>
      <c r="I16" s="16">
        <f t="shared" si="7"/>
        <v>184.93470115086683</v>
      </c>
      <c r="J16" s="6"/>
    </row>
    <row r="17" spans="1:10" x14ac:dyDescent="0.25">
      <c r="A17" s="14">
        <v>6</v>
      </c>
      <c r="B17" s="15">
        <f t="shared" si="0"/>
        <v>97135.499467717018</v>
      </c>
      <c r="C17" s="15">
        <f t="shared" si="1"/>
        <v>3899.6300946009655</v>
      </c>
      <c r="D17" s="15">
        <f t="shared" si="2"/>
        <v>2816.9294845637937</v>
      </c>
      <c r="E17" s="16">
        <f t="shared" si="3"/>
        <v>450.70871753020702</v>
      </c>
      <c r="F17" s="17">
        <f t="shared" si="4"/>
        <v>631.99189250696486</v>
      </c>
      <c r="G17" s="15">
        <f t="shared" si="5"/>
        <v>96503.507575210053</v>
      </c>
      <c r="H17" s="15">
        <f t="shared" si="6"/>
        <v>100403.13766981101</v>
      </c>
      <c r="I17" s="16">
        <f t="shared" si="7"/>
        <v>183.77790319082209</v>
      </c>
      <c r="J17" s="6"/>
    </row>
    <row r="18" spans="1:10" x14ac:dyDescent="0.25">
      <c r="A18" s="14">
        <v>7</v>
      </c>
      <c r="B18" s="15">
        <f t="shared" si="0"/>
        <v>96503.507575210053</v>
      </c>
      <c r="C18" s="15">
        <f t="shared" si="1"/>
        <v>3899.6300946009655</v>
      </c>
      <c r="D18" s="15">
        <f t="shared" si="2"/>
        <v>2798.6017196810917</v>
      </c>
      <c r="E18" s="16">
        <f t="shared" si="3"/>
        <v>447.77627514897466</v>
      </c>
      <c r="F18" s="17">
        <f t="shared" si="4"/>
        <v>653.25209977089912</v>
      </c>
      <c r="G18" s="15">
        <f t="shared" si="5"/>
        <v>95850.25547543916</v>
      </c>
      <c r="H18" s="15">
        <f t="shared" si="6"/>
        <v>99749.885570040118</v>
      </c>
      <c r="I18" s="16">
        <f t="shared" si="7"/>
        <v>182.58219054740144</v>
      </c>
      <c r="J18" s="6"/>
    </row>
    <row r="19" spans="1:10" x14ac:dyDescent="0.25">
      <c r="A19" s="14">
        <v>8</v>
      </c>
      <c r="B19" s="15">
        <f t="shared" si="0"/>
        <v>95850.25547543916</v>
      </c>
      <c r="C19" s="15">
        <f t="shared" si="1"/>
        <v>3899.6300946009655</v>
      </c>
      <c r="D19" s="15">
        <f t="shared" si="2"/>
        <v>2779.6574087877357</v>
      </c>
      <c r="E19" s="16">
        <f t="shared" si="3"/>
        <v>444.74518540603771</v>
      </c>
      <c r="F19" s="17">
        <f t="shared" si="4"/>
        <v>675.22750040719211</v>
      </c>
      <c r="G19" s="15">
        <f t="shared" si="5"/>
        <v>95175.027975031975</v>
      </c>
      <c r="H19" s="15">
        <f t="shared" si="6"/>
        <v>99074.658069632933</v>
      </c>
      <c r="I19" s="16">
        <f t="shared" si="7"/>
        <v>181.34625413065612</v>
      </c>
      <c r="J19" s="6"/>
    </row>
    <row r="20" spans="1:10" x14ac:dyDescent="0.25">
      <c r="A20" s="14">
        <v>9</v>
      </c>
      <c r="B20" s="15">
        <f t="shared" si="0"/>
        <v>95175.027975031975</v>
      </c>
      <c r="C20" s="15">
        <f t="shared" si="1"/>
        <v>3899.6300946009655</v>
      </c>
      <c r="D20" s="15">
        <f t="shared" si="2"/>
        <v>2760.0758112759272</v>
      </c>
      <c r="E20" s="16">
        <f t="shared" si="3"/>
        <v>441.61212980414837</v>
      </c>
      <c r="F20" s="17">
        <f t="shared" si="4"/>
        <v>697.94215352088997</v>
      </c>
      <c r="G20" s="15">
        <f t="shared" si="5"/>
        <v>94477.085821511078</v>
      </c>
      <c r="H20" s="15">
        <f t="shared" si="6"/>
        <v>98376.715916112051</v>
      </c>
      <c r="I20" s="16">
        <f t="shared" si="7"/>
        <v>180.0687408128515</v>
      </c>
      <c r="J20" s="6"/>
    </row>
    <row r="21" spans="1:10" x14ac:dyDescent="0.25">
      <c r="A21" s="14">
        <v>10</v>
      </c>
      <c r="B21" s="15">
        <f t="shared" si="0"/>
        <v>94477.085821511078</v>
      </c>
      <c r="C21" s="15">
        <f t="shared" si="1"/>
        <v>3899.6300946009655</v>
      </c>
      <c r="D21" s="15">
        <f t="shared" si="2"/>
        <v>2739.8354888238214</v>
      </c>
      <c r="E21" s="16">
        <f t="shared" si="3"/>
        <v>438.37367821181141</v>
      </c>
      <c r="F21" s="17">
        <f t="shared" si="4"/>
        <v>721.4209275653327</v>
      </c>
      <c r="G21" s="15">
        <f t="shared" si="5"/>
        <v>93755.664893945752</v>
      </c>
      <c r="H21" s="15">
        <f t="shared" si="6"/>
        <v>97655.29498854671</v>
      </c>
      <c r="I21" s="16">
        <f t="shared" si="7"/>
        <v>178.7482519470359</v>
      </c>
      <c r="J21" s="6"/>
    </row>
    <row r="22" spans="1:10" x14ac:dyDescent="0.25">
      <c r="A22" s="14">
        <v>11</v>
      </c>
      <c r="B22" s="15">
        <f t="shared" si="0"/>
        <v>93755.664893945752</v>
      </c>
      <c r="C22" s="15">
        <f t="shared" si="1"/>
        <v>3899.6300946009655</v>
      </c>
      <c r="D22" s="15">
        <f t="shared" si="2"/>
        <v>2718.9142819244271</v>
      </c>
      <c r="E22" s="16">
        <f t="shared" si="3"/>
        <v>435.02628510790834</v>
      </c>
      <c r="F22" s="17">
        <f t="shared" si="4"/>
        <v>745.68952756863018</v>
      </c>
      <c r="G22" s="15">
        <f t="shared" si="5"/>
        <v>93009.975366377126</v>
      </c>
      <c r="H22" s="15">
        <f t="shared" si="6"/>
        <v>96909.605460978084</v>
      </c>
      <c r="I22" s="16">
        <f t="shared" si="7"/>
        <v>177.38334183577427</v>
      </c>
      <c r="J22" s="6"/>
    </row>
    <row r="23" spans="1:10" x14ac:dyDescent="0.25">
      <c r="A23" s="18">
        <v>12</v>
      </c>
      <c r="B23" s="19">
        <f t="shared" si="0"/>
        <v>93009.975366377126</v>
      </c>
      <c r="C23" s="19">
        <f t="shared" si="1"/>
        <v>3899.6300946009655</v>
      </c>
      <c r="D23" s="19">
        <f t="shared" si="2"/>
        <v>2697.2892856249368</v>
      </c>
      <c r="E23" s="20">
        <f t="shared" si="3"/>
        <v>431.56628569998992</v>
      </c>
      <c r="F23" s="21">
        <f t="shared" si="4"/>
        <v>770.77452327603874</v>
      </c>
      <c r="G23" s="19">
        <f t="shared" si="5"/>
        <v>92239.200843101091</v>
      </c>
      <c r="H23" s="19">
        <f t="shared" si="6"/>
        <v>96138.830937702049</v>
      </c>
      <c r="I23" s="20">
        <f t="shared" si="7"/>
        <v>175.97251614836983</v>
      </c>
      <c r="J23" s="22"/>
    </row>
    <row r="24" spans="1:10" x14ac:dyDescent="0.25">
      <c r="A24" s="2">
        <v>13</v>
      </c>
      <c r="B24" s="5">
        <f t="shared" si="0"/>
        <v>92239.200843101091</v>
      </c>
      <c r="C24" s="5">
        <f t="shared" si="1"/>
        <v>3899.6300946009655</v>
      </c>
      <c r="D24" s="5">
        <f t="shared" si="2"/>
        <v>2674.9368244499319</v>
      </c>
      <c r="E24" s="6">
        <f t="shared" si="3"/>
        <v>427.9898919119891</v>
      </c>
      <c r="F24" s="7">
        <f t="shared" si="4"/>
        <v>796.70337823904447</v>
      </c>
      <c r="G24" s="5">
        <f t="shared" si="5"/>
        <v>91442.497464862041</v>
      </c>
      <c r="H24" s="5">
        <f t="shared" si="6"/>
        <v>95342.127559463013</v>
      </c>
      <c r="I24" s="6">
        <f t="shared" si="7"/>
        <v>174.51423028484109</v>
      </c>
      <c r="J24" s="6"/>
    </row>
    <row r="25" spans="1:10" x14ac:dyDescent="0.25">
      <c r="A25" s="2">
        <v>14</v>
      </c>
      <c r="B25" s="5">
        <f t="shared" si="0"/>
        <v>91442.497464862041</v>
      </c>
      <c r="C25" s="5">
        <f t="shared" si="1"/>
        <v>3899.6300946009655</v>
      </c>
      <c r="D25" s="5">
        <f t="shared" si="2"/>
        <v>2651.8324264809994</v>
      </c>
      <c r="E25" s="6">
        <f t="shared" si="3"/>
        <v>424.29318823695991</v>
      </c>
      <c r="F25" s="7">
        <f t="shared" si="4"/>
        <v>823.5044798830063</v>
      </c>
      <c r="G25" s="5">
        <f t="shared" si="5"/>
        <v>90618.992984979035</v>
      </c>
      <c r="H25" s="5">
        <f t="shared" si="6"/>
        <v>94518.623079579993</v>
      </c>
      <c r="I25" s="6">
        <f t="shared" si="7"/>
        <v>173.00688768486324</v>
      </c>
      <c r="J25" s="6"/>
    </row>
    <row r="26" spans="1:10" x14ac:dyDescent="0.25">
      <c r="A26" s="2">
        <v>15</v>
      </c>
      <c r="B26" s="5">
        <f t="shared" si="0"/>
        <v>90618.992984979035</v>
      </c>
      <c r="C26" s="5">
        <f t="shared" si="1"/>
        <v>3899.6300946009655</v>
      </c>
      <c r="D26" s="5">
        <f t="shared" si="2"/>
        <v>2627.950796564392</v>
      </c>
      <c r="E26" s="6">
        <f t="shared" si="3"/>
        <v>420.47212745030271</v>
      </c>
      <c r="F26" s="7">
        <f t="shared" si="4"/>
        <v>851.20717058627088</v>
      </c>
      <c r="G26" s="5">
        <f t="shared" si="5"/>
        <v>89767.785814392759</v>
      </c>
      <c r="H26" s="5">
        <f t="shared" si="6"/>
        <v>93667.415908993731</v>
      </c>
      <c r="I26" s="6">
        <f t="shared" si="7"/>
        <v>171.44883807982214</v>
      </c>
      <c r="J26" s="6"/>
    </row>
    <row r="27" spans="1:10" x14ac:dyDescent="0.25">
      <c r="A27" s="2">
        <v>16</v>
      </c>
      <c r="B27" s="5">
        <f t="shared" si="0"/>
        <v>89767.785814392759</v>
      </c>
      <c r="C27" s="5">
        <f t="shared" si="1"/>
        <v>3899.6300946009655</v>
      </c>
      <c r="D27" s="5">
        <f t="shared" si="2"/>
        <v>2603.2657886173902</v>
      </c>
      <c r="E27" s="6">
        <f t="shared" si="3"/>
        <v>416.52252617878241</v>
      </c>
      <c r="F27" s="7">
        <f t="shared" si="4"/>
        <v>879.84177980479296</v>
      </c>
      <c r="G27" s="5">
        <f t="shared" si="5"/>
        <v>88887.94403458797</v>
      </c>
      <c r="H27" s="5">
        <f t="shared" si="6"/>
        <v>92787.574129188928</v>
      </c>
      <c r="I27" s="6">
        <f t="shared" si="7"/>
        <v>169.83837568606742</v>
      </c>
      <c r="J27" s="6"/>
    </row>
    <row r="28" spans="1:10" x14ac:dyDescent="0.25">
      <c r="A28" s="2">
        <v>17</v>
      </c>
      <c r="B28" s="5">
        <f t="shared" si="0"/>
        <v>88887.94403458797</v>
      </c>
      <c r="C28" s="5">
        <f t="shared" si="1"/>
        <v>3899.6300946009655</v>
      </c>
      <c r="D28" s="5">
        <f t="shared" si="2"/>
        <v>2577.7503770030512</v>
      </c>
      <c r="E28" s="6">
        <f t="shared" si="3"/>
        <v>412.44006032048821</v>
      </c>
      <c r="F28" s="7">
        <f t="shared" si="4"/>
        <v>909.43965727742614</v>
      </c>
      <c r="G28" s="5">
        <f t="shared" si="5"/>
        <v>87978.504377310543</v>
      </c>
      <c r="H28" s="5">
        <f t="shared" si="6"/>
        <v>91878.1344719115</v>
      </c>
      <c r="I28" s="6">
        <f t="shared" si="7"/>
        <v>168.17373733738683</v>
      </c>
      <c r="J28" s="6"/>
    </row>
    <row r="29" spans="1:10" x14ac:dyDescent="0.25">
      <c r="A29" s="2">
        <v>18</v>
      </c>
      <c r="B29" s="5">
        <f t="shared" si="0"/>
        <v>87978.504377310543</v>
      </c>
      <c r="C29" s="5">
        <f t="shared" si="1"/>
        <v>3899.6300946009655</v>
      </c>
      <c r="D29" s="5">
        <f t="shared" si="2"/>
        <v>2551.3766269420057</v>
      </c>
      <c r="E29" s="6">
        <f t="shared" si="3"/>
        <v>408.2202603107209</v>
      </c>
      <c r="F29" s="7">
        <f t="shared" si="4"/>
        <v>940.03320734823888</v>
      </c>
      <c r="G29" s="5">
        <f t="shared" si="5"/>
        <v>87038.4711699623</v>
      </c>
      <c r="H29" s="5">
        <f t="shared" si="6"/>
        <v>90938.101264563258</v>
      </c>
      <c r="I29" s="6">
        <f t="shared" si="7"/>
        <v>166.4531005546566</v>
      </c>
      <c r="J29" s="6"/>
    </row>
    <row r="30" spans="1:10" x14ac:dyDescent="0.25">
      <c r="A30" s="2">
        <v>19</v>
      </c>
      <c r="B30" s="5">
        <f t="shared" si="0"/>
        <v>87038.4711699623</v>
      </c>
      <c r="C30" s="5">
        <f t="shared" si="1"/>
        <v>3899.6300946009655</v>
      </c>
      <c r="D30" s="5">
        <f t="shared" si="2"/>
        <v>2524.115663928907</v>
      </c>
      <c r="E30" s="6">
        <f t="shared" si="3"/>
        <v>403.85850622862512</v>
      </c>
      <c r="F30" s="7">
        <f t="shared" si="4"/>
        <v>971.65592444343338</v>
      </c>
      <c r="G30" s="5">
        <f t="shared" si="5"/>
        <v>86066.815245518868</v>
      </c>
      <c r="H30" s="5">
        <f t="shared" si="6"/>
        <v>89966.445340119841</v>
      </c>
      <c r="I30" s="6">
        <f t="shared" si="7"/>
        <v>164.67458155055536</v>
      </c>
      <c r="J30" s="6"/>
    </row>
    <row r="31" spans="1:10" x14ac:dyDescent="0.25">
      <c r="A31" s="2">
        <v>20</v>
      </c>
      <c r="B31" s="5">
        <f t="shared" si="0"/>
        <v>86066.815245518868</v>
      </c>
      <c r="C31" s="5">
        <f t="shared" si="1"/>
        <v>3899.6300946009655</v>
      </c>
      <c r="D31" s="5">
        <f t="shared" si="2"/>
        <v>2495.9376421200473</v>
      </c>
      <c r="E31" s="6">
        <f t="shared" si="3"/>
        <v>399.35002273920759</v>
      </c>
      <c r="F31" s="7">
        <f t="shared" si="4"/>
        <v>1004.3424297417107</v>
      </c>
      <c r="G31" s="5">
        <f t="shared" si="5"/>
        <v>85062.472815777161</v>
      </c>
      <c r="H31" s="5">
        <f t="shared" si="6"/>
        <v>88962.102910378118</v>
      </c>
      <c r="I31" s="6">
        <f t="shared" si="7"/>
        <v>162.83623316715611</v>
      </c>
      <c r="J31" s="6"/>
    </row>
    <row r="32" spans="1:10" x14ac:dyDescent="0.25">
      <c r="A32" s="2">
        <v>21</v>
      </c>
      <c r="B32" s="5">
        <f t="shared" si="0"/>
        <v>85062.472815777161</v>
      </c>
      <c r="C32" s="5">
        <f t="shared" si="1"/>
        <v>3899.6300946009655</v>
      </c>
      <c r="D32" s="5">
        <f t="shared" si="2"/>
        <v>2466.8117116575377</v>
      </c>
      <c r="E32" s="6">
        <f t="shared" si="3"/>
        <v>394.68987386520604</v>
      </c>
      <c r="F32" s="7">
        <f t="shared" si="4"/>
        <v>1038.1285090782219</v>
      </c>
      <c r="G32" s="5">
        <f t="shared" si="5"/>
        <v>84024.344306698942</v>
      </c>
      <c r="H32" s="5">
        <f t="shared" si="6"/>
        <v>87923.974401299914</v>
      </c>
      <c r="I32" s="6">
        <f t="shared" si="7"/>
        <v>160.93604274413934</v>
      </c>
      <c r="J32" s="6"/>
    </row>
    <row r="33" spans="1:10" x14ac:dyDescent="0.25">
      <c r="A33" s="2">
        <v>22</v>
      </c>
      <c r="B33" s="5">
        <f t="shared" si="0"/>
        <v>84024.344306698942</v>
      </c>
      <c r="C33" s="5">
        <f t="shared" si="1"/>
        <v>3899.6300946009655</v>
      </c>
      <c r="D33" s="5">
        <f t="shared" si="2"/>
        <v>2436.7059848942695</v>
      </c>
      <c r="E33" s="6">
        <f t="shared" si="3"/>
        <v>389.87295758308312</v>
      </c>
      <c r="F33" s="7">
        <f t="shared" si="4"/>
        <v>1073.0511521236131</v>
      </c>
      <c r="G33" s="5">
        <f t="shared" si="5"/>
        <v>82951.293154575324</v>
      </c>
      <c r="H33" s="5">
        <f t="shared" si="6"/>
        <v>86850.923249176296</v>
      </c>
      <c r="I33" s="6">
        <f t="shared" si="7"/>
        <v>158.97192991529229</v>
      </c>
      <c r="J33" s="6"/>
    </row>
    <row r="34" spans="1:10" x14ac:dyDescent="0.25">
      <c r="A34" s="2">
        <v>23</v>
      </c>
      <c r="B34" s="5">
        <f t="shared" si="0"/>
        <v>82951.293154575324</v>
      </c>
      <c r="C34" s="5">
        <f t="shared" si="1"/>
        <v>3899.6300946009655</v>
      </c>
      <c r="D34" s="5">
        <f t="shared" si="2"/>
        <v>2405.5875014826847</v>
      </c>
      <c r="E34" s="6">
        <f t="shared" si="3"/>
        <v>384.89400023722959</v>
      </c>
      <c r="F34" s="7">
        <f t="shared" si="4"/>
        <v>1109.1485928810512</v>
      </c>
      <c r="G34" s="5">
        <f t="shared" si="5"/>
        <v>81842.144561694266</v>
      </c>
      <c r="H34" s="5">
        <f t="shared" si="6"/>
        <v>85741.774656295238</v>
      </c>
      <c r="I34" s="6">
        <f t="shared" si="7"/>
        <v>156.94174433088278</v>
      </c>
      <c r="J34" s="6"/>
    </row>
    <row r="35" spans="1:10" x14ac:dyDescent="0.25">
      <c r="A35" s="9">
        <v>24</v>
      </c>
      <c r="B35" s="10">
        <f t="shared" si="0"/>
        <v>81842.144561694266</v>
      </c>
      <c r="C35" s="10">
        <f t="shared" si="1"/>
        <v>3899.6300946009655</v>
      </c>
      <c r="D35" s="10">
        <f t="shared" si="2"/>
        <v>2373.4221922891338</v>
      </c>
      <c r="E35" s="11">
        <f t="shared" si="3"/>
        <v>379.74755076626144</v>
      </c>
      <c r="F35" s="12">
        <f t="shared" si="4"/>
        <v>1146.4603515455703</v>
      </c>
      <c r="G35" s="10">
        <f t="shared" si="5"/>
        <v>80695.684210148698</v>
      </c>
      <c r="H35" s="10">
        <f t="shared" si="6"/>
        <v>84595.314304749656</v>
      </c>
      <c r="I35" s="11">
        <f t="shared" si="7"/>
        <v>154.84326330341378</v>
      </c>
      <c r="J35" s="22"/>
    </row>
    <row r="36" spans="1:10" x14ac:dyDescent="0.25">
      <c r="A36" s="2">
        <v>25</v>
      </c>
      <c r="B36" s="5">
        <f t="shared" si="0"/>
        <v>80695.684210148698</v>
      </c>
      <c r="C36" s="5">
        <f t="shared" si="1"/>
        <v>3899.6300946009655</v>
      </c>
      <c r="D36" s="5">
        <f t="shared" si="2"/>
        <v>2340.1748420943122</v>
      </c>
      <c r="E36" s="6">
        <f t="shared" si="3"/>
        <v>374.42797473508995</v>
      </c>
      <c r="F36" s="7">
        <f t="shared" si="4"/>
        <v>1185.0272777715634</v>
      </c>
      <c r="G36" s="5">
        <f t="shared" si="5"/>
        <v>79510.65693237714</v>
      </c>
      <c r="H36" s="5">
        <f t="shared" si="6"/>
        <v>83410.287026978112</v>
      </c>
      <c r="I36" s="6">
        <f t="shared" si="7"/>
        <v>152.67418937418074</v>
      </c>
      <c r="J36" s="6"/>
    </row>
    <row r="37" spans="1:10" x14ac:dyDescent="0.25">
      <c r="A37" s="2">
        <v>26</v>
      </c>
      <c r="B37" s="5">
        <f t="shared" si="0"/>
        <v>79510.65693237714</v>
      </c>
      <c r="C37" s="5">
        <f t="shared" si="1"/>
        <v>3899.6300946009655</v>
      </c>
      <c r="D37" s="5">
        <f t="shared" si="2"/>
        <v>2305.809051038937</v>
      </c>
      <c r="E37" s="6">
        <f t="shared" si="3"/>
        <v>368.92944816622992</v>
      </c>
      <c r="F37" s="7">
        <f t="shared" si="4"/>
        <v>1224.8915953957985</v>
      </c>
      <c r="G37" s="5">
        <f t="shared" si="5"/>
        <v>78285.765336981334</v>
      </c>
      <c r="H37" s="5">
        <f t="shared" si="6"/>
        <v>82185.395431582307</v>
      </c>
      <c r="I37" s="6">
        <f t="shared" si="7"/>
        <v>150.43214779796827</v>
      </c>
      <c r="J37" s="6"/>
    </row>
    <row r="38" spans="1:10" x14ac:dyDescent="0.25">
      <c r="A38" s="2">
        <v>27</v>
      </c>
      <c r="B38" s="5">
        <f t="shared" si="0"/>
        <v>78285.765336981334</v>
      </c>
      <c r="C38" s="5">
        <f t="shared" si="1"/>
        <v>3899.6300946009655</v>
      </c>
      <c r="D38" s="5">
        <f t="shared" si="2"/>
        <v>2270.2871947724589</v>
      </c>
      <c r="E38" s="6">
        <f t="shared" si="3"/>
        <v>363.24595116359342</v>
      </c>
      <c r="F38" s="7">
        <f t="shared" si="4"/>
        <v>1266.0969486649133</v>
      </c>
      <c r="G38" s="5">
        <f t="shared" si="5"/>
        <v>77019.668388316422</v>
      </c>
      <c r="H38" s="5">
        <f t="shared" si="6"/>
        <v>80919.298482917395</v>
      </c>
      <c r="I38" s="6">
        <f t="shared" si="7"/>
        <v>148.11468394313201</v>
      </c>
      <c r="J38" s="6"/>
    </row>
    <row r="39" spans="1:10" x14ac:dyDescent="0.25">
      <c r="A39" s="2">
        <v>28</v>
      </c>
      <c r="B39" s="5">
        <f t="shared" si="0"/>
        <v>77019.668388316422</v>
      </c>
      <c r="C39" s="5">
        <f t="shared" si="1"/>
        <v>3899.6300946009655</v>
      </c>
      <c r="D39" s="5">
        <f t="shared" si="2"/>
        <v>2233.5703832611762</v>
      </c>
      <c r="E39" s="6">
        <f t="shared" si="3"/>
        <v>357.37126132178821</v>
      </c>
      <c r="F39" s="7">
        <f t="shared" si="4"/>
        <v>1308.6884500180013</v>
      </c>
      <c r="G39" s="5">
        <f t="shared" si="5"/>
        <v>75710.97993829842</v>
      </c>
      <c r="H39" s="5">
        <f t="shared" si="6"/>
        <v>79610.610032899393</v>
      </c>
      <c r="I39" s="6">
        <f t="shared" si="7"/>
        <v>145.71926060421904</v>
      </c>
      <c r="J39" s="6"/>
    </row>
    <row r="40" spans="1:10" x14ac:dyDescent="0.25">
      <c r="A40" s="2">
        <v>29</v>
      </c>
      <c r="B40" s="5">
        <f t="shared" si="0"/>
        <v>75710.97993829842</v>
      </c>
      <c r="C40" s="5">
        <f t="shared" si="1"/>
        <v>3899.6300946009655</v>
      </c>
      <c r="D40" s="5">
        <f t="shared" si="2"/>
        <v>2195.6184182106545</v>
      </c>
      <c r="E40" s="6">
        <f t="shared" si="3"/>
        <v>351.2989469137047</v>
      </c>
      <c r="F40" s="7">
        <f t="shared" si="4"/>
        <v>1352.7127294766065</v>
      </c>
      <c r="G40" s="5">
        <f t="shared" si="5"/>
        <v>74358.26720882181</v>
      </c>
      <c r="H40" s="5">
        <f t="shared" si="6"/>
        <v>78257.897303422782</v>
      </c>
      <c r="I40" s="6">
        <f t="shared" si="7"/>
        <v>143.24325522418508</v>
      </c>
      <c r="J40" s="6"/>
    </row>
    <row r="41" spans="1:10" x14ac:dyDescent="0.25">
      <c r="A41" s="2">
        <v>30</v>
      </c>
      <c r="B41" s="5">
        <f t="shared" si="0"/>
        <v>74358.26720882181</v>
      </c>
      <c r="C41" s="5">
        <f t="shared" si="1"/>
        <v>3899.6300946009655</v>
      </c>
      <c r="D41" s="5">
        <f t="shared" si="2"/>
        <v>2156.3897490558325</v>
      </c>
      <c r="E41" s="6">
        <f t="shared" si="3"/>
        <v>345.02235984893321</v>
      </c>
      <c r="F41" s="7">
        <f t="shared" si="4"/>
        <v>1398.2179856961998</v>
      </c>
      <c r="G41" s="5">
        <f t="shared" si="5"/>
        <v>72960.049223125607</v>
      </c>
      <c r="H41" s="5">
        <f t="shared" si="6"/>
        <v>76859.679317726579</v>
      </c>
      <c r="I41" s="6">
        <f t="shared" si="7"/>
        <v>140.68395702316673</v>
      </c>
      <c r="J41" s="6"/>
    </row>
    <row r="42" spans="1:10" x14ac:dyDescent="0.25">
      <c r="A42" s="2">
        <v>31</v>
      </c>
      <c r="B42" s="5">
        <f t="shared" si="0"/>
        <v>72960.049223125607</v>
      </c>
      <c r="C42" s="5">
        <f t="shared" si="1"/>
        <v>3899.6300946009655</v>
      </c>
      <c r="D42" s="5">
        <f t="shared" si="2"/>
        <v>2115.8414274706429</v>
      </c>
      <c r="E42" s="6">
        <f t="shared" si="3"/>
        <v>338.53462839530289</v>
      </c>
      <c r="F42" s="7">
        <f t="shared" si="4"/>
        <v>1445.2540387350198</v>
      </c>
      <c r="G42" s="5">
        <f t="shared" si="5"/>
        <v>71514.79518439059</v>
      </c>
      <c r="H42" s="5">
        <f t="shared" si="6"/>
        <v>75414.425278991548</v>
      </c>
      <c r="I42" s="6">
        <f t="shared" si="7"/>
        <v>138.03856403066612</v>
      </c>
      <c r="J42" s="6"/>
    </row>
    <row r="43" spans="1:10" x14ac:dyDescent="0.25">
      <c r="A43" s="2">
        <v>32</v>
      </c>
      <c r="B43" s="5">
        <f t="shared" si="0"/>
        <v>71514.79518439059</v>
      </c>
      <c r="C43" s="5">
        <f t="shared" si="1"/>
        <v>3899.6300946009655</v>
      </c>
      <c r="D43" s="5">
        <f t="shared" si="2"/>
        <v>2073.9290603473273</v>
      </c>
      <c r="E43" s="6">
        <f t="shared" si="3"/>
        <v>331.82864965557241</v>
      </c>
      <c r="F43" s="7">
        <f t="shared" si="4"/>
        <v>1493.8723845980658</v>
      </c>
      <c r="G43" s="5">
        <f t="shared" si="5"/>
        <v>70020.922799792519</v>
      </c>
      <c r="H43" s="5">
        <f t="shared" si="6"/>
        <v>73920.552894393477</v>
      </c>
      <c r="I43" s="6">
        <f t="shared" si="7"/>
        <v>135.30418001789783</v>
      </c>
      <c r="J43" s="6"/>
    </row>
    <row r="44" spans="1:10" x14ac:dyDescent="0.25">
      <c r="A44" s="2">
        <v>33</v>
      </c>
      <c r="B44" s="5">
        <f t="shared" si="0"/>
        <v>70020.922799792519</v>
      </c>
      <c r="C44" s="5">
        <f t="shared" si="1"/>
        <v>3899.6300946009655</v>
      </c>
      <c r="D44" s="5">
        <f t="shared" si="2"/>
        <v>2030.6067611939832</v>
      </c>
      <c r="E44" s="6">
        <f t="shared" si="3"/>
        <v>324.89708179103729</v>
      </c>
      <c r="F44" s="7">
        <f t="shared" si="4"/>
        <v>1544.126251615945</v>
      </c>
      <c r="G44" s="5">
        <f t="shared" si="5"/>
        <v>68476.796548176571</v>
      </c>
      <c r="H44" s="5">
        <f t="shared" si="6"/>
        <v>72376.426642777529</v>
      </c>
      <c r="I44" s="6">
        <f t="shared" si="7"/>
        <v>132.47781132693999</v>
      </c>
      <c r="J44" s="6"/>
    </row>
    <row r="45" spans="1:10" x14ac:dyDescent="0.25">
      <c r="A45" s="2">
        <v>34</v>
      </c>
      <c r="B45" s="5">
        <f t="shared" si="0"/>
        <v>68476.796548176571</v>
      </c>
      <c r="C45" s="5">
        <f t="shared" si="1"/>
        <v>3899.6300946009655</v>
      </c>
      <c r="D45" s="5">
        <f t="shared" si="2"/>
        <v>1985.8270998971207</v>
      </c>
      <c r="E45" s="6">
        <f t="shared" si="3"/>
        <v>317.73233598353931</v>
      </c>
      <c r="F45" s="7">
        <f t="shared" si="4"/>
        <v>1596.0706587203056</v>
      </c>
      <c r="G45" s="5">
        <f t="shared" si="5"/>
        <v>66880.725889456269</v>
      </c>
      <c r="H45" s="5">
        <f t="shared" si="6"/>
        <v>70780.355984057242</v>
      </c>
      <c r="I45" s="6">
        <f t="shared" si="7"/>
        <v>129.55636359321838</v>
      </c>
      <c r="J45" s="6"/>
    </row>
    <row r="46" spans="1:10" x14ac:dyDescent="0.25">
      <c r="A46" s="2">
        <v>35</v>
      </c>
      <c r="B46" s="5">
        <f t="shared" si="0"/>
        <v>66880.725889456269</v>
      </c>
      <c r="C46" s="5">
        <f t="shared" si="1"/>
        <v>3899.6300946009655</v>
      </c>
      <c r="D46" s="5">
        <f t="shared" si="2"/>
        <v>1939.541050794232</v>
      </c>
      <c r="E46" s="6">
        <f t="shared" si="3"/>
        <v>310.32656812707711</v>
      </c>
      <c r="F46" s="7">
        <f t="shared" si="4"/>
        <v>1649.7624756796565</v>
      </c>
      <c r="G46" s="5">
        <f t="shared" si="5"/>
        <v>65230.963413776612</v>
      </c>
      <c r="H46" s="5">
        <f t="shared" si="6"/>
        <v>69130.593508377569</v>
      </c>
      <c r="I46" s="6">
        <f t="shared" si="7"/>
        <v>126.5366383577343</v>
      </c>
      <c r="J46" s="6"/>
    </row>
    <row r="47" spans="1:10" x14ac:dyDescent="0.25">
      <c r="A47" s="9">
        <v>36</v>
      </c>
      <c r="B47" s="10">
        <f t="shared" si="0"/>
        <v>65230.963413776612</v>
      </c>
      <c r="C47" s="10">
        <f t="shared" si="1"/>
        <v>3899.6300946009655</v>
      </c>
      <c r="D47" s="10">
        <f t="shared" si="2"/>
        <v>1891.6979389995217</v>
      </c>
      <c r="E47" s="11">
        <f t="shared" si="3"/>
        <v>302.67167023992346</v>
      </c>
      <c r="F47" s="12">
        <f t="shared" si="4"/>
        <v>1705.2604853615203</v>
      </c>
      <c r="G47" s="10">
        <f t="shared" si="5"/>
        <v>63525.702928415092</v>
      </c>
      <c r="H47" s="10">
        <f t="shared" si="6"/>
        <v>67425.333023016065</v>
      </c>
      <c r="I47" s="11">
        <f t="shared" si="7"/>
        <v>123.41532956532861</v>
      </c>
      <c r="J47" s="22"/>
    </row>
    <row r="48" spans="1:10" x14ac:dyDescent="0.25">
      <c r="A48" s="2">
        <v>37</v>
      </c>
      <c r="B48" s="5">
        <f t="shared" si="0"/>
        <v>63525.702928415092</v>
      </c>
      <c r="C48" s="5">
        <f t="shared" si="1"/>
        <v>3899.6300946009655</v>
      </c>
      <c r="D48" s="5">
        <f t="shared" si="2"/>
        <v>1842.2453849240378</v>
      </c>
      <c r="E48" s="6">
        <f t="shared" si="3"/>
        <v>294.75926158784608</v>
      </c>
      <c r="F48" s="7">
        <f t="shared" si="4"/>
        <v>1762.6254480890816</v>
      </c>
      <c r="G48" s="5">
        <f t="shared" si="5"/>
        <v>61763.077480326014</v>
      </c>
      <c r="H48" s="5">
        <f t="shared" si="6"/>
        <v>65662.707574926986</v>
      </c>
      <c r="I48" s="6">
        <f t="shared" si="7"/>
        <v>120.18901994514636</v>
      </c>
      <c r="J48" s="6"/>
    </row>
    <row r="49" spans="1:10" x14ac:dyDescent="0.25">
      <c r="A49" s="2">
        <v>38</v>
      </c>
      <c r="B49" s="5">
        <f t="shared" si="0"/>
        <v>61763.077480326014</v>
      </c>
      <c r="C49" s="5">
        <f t="shared" si="1"/>
        <v>3899.6300946009655</v>
      </c>
      <c r="D49" s="5">
        <f t="shared" si="2"/>
        <v>1791.1292469294544</v>
      </c>
      <c r="E49" s="6">
        <f t="shared" si="3"/>
        <v>286.58067950871271</v>
      </c>
      <c r="F49" s="7">
        <f t="shared" si="4"/>
        <v>1821.9201681627983</v>
      </c>
      <c r="G49" s="5">
        <f t="shared" si="5"/>
        <v>59941.157312163217</v>
      </c>
      <c r="H49" s="5">
        <f t="shared" si="6"/>
        <v>63840.787406764182</v>
      </c>
      <c r="I49" s="6">
        <f t="shared" si="7"/>
        <v>116.85417726934116</v>
      </c>
      <c r="J49" s="6"/>
    </row>
    <row r="50" spans="1:10" x14ac:dyDescent="0.25">
      <c r="A50" s="2">
        <v>39</v>
      </c>
      <c r="B50" s="5">
        <f t="shared" si="0"/>
        <v>59941.157312163217</v>
      </c>
      <c r="C50" s="5">
        <f t="shared" si="1"/>
        <v>3899.6300946009655</v>
      </c>
      <c r="D50" s="5">
        <f t="shared" si="2"/>
        <v>1738.2935620527335</v>
      </c>
      <c r="E50" s="6">
        <f t="shared" si="3"/>
        <v>278.12696992843735</v>
      </c>
      <c r="F50" s="7">
        <f t="shared" si="4"/>
        <v>1883.2095626197945</v>
      </c>
      <c r="G50" s="5">
        <f t="shared" si="5"/>
        <v>58057.947749543426</v>
      </c>
      <c r="H50" s="5">
        <f t="shared" si="6"/>
        <v>61957.577844144391</v>
      </c>
      <c r="I50" s="6">
        <f t="shared" si="7"/>
        <v>113.4071504859219</v>
      </c>
      <c r="J50" s="6"/>
    </row>
    <row r="51" spans="1:10" x14ac:dyDescent="0.25">
      <c r="A51" s="2">
        <v>40</v>
      </c>
      <c r="B51" s="5">
        <f t="shared" si="0"/>
        <v>58057.947749543426</v>
      </c>
      <c r="C51" s="5">
        <f t="shared" si="1"/>
        <v>3899.6300946009655</v>
      </c>
      <c r="D51" s="5">
        <f t="shared" si="2"/>
        <v>1683.6804847367594</v>
      </c>
      <c r="E51" s="6">
        <f t="shared" si="3"/>
        <v>269.38887755788153</v>
      </c>
      <c r="F51" s="7">
        <f t="shared" si="4"/>
        <v>1946.5607323063246</v>
      </c>
      <c r="G51" s="5">
        <f t="shared" si="5"/>
        <v>56111.387017237103</v>
      </c>
      <c r="H51" s="5">
        <f t="shared" si="6"/>
        <v>60011.017111838068</v>
      </c>
      <c r="I51" s="6">
        <f t="shared" si="7"/>
        <v>109.8441657215084</v>
      </c>
      <c r="J51" s="6"/>
    </row>
    <row r="52" spans="1:10" x14ac:dyDescent="0.25">
      <c r="A52" s="2">
        <v>41</v>
      </c>
      <c r="B52" s="5">
        <f t="shared" si="0"/>
        <v>56111.387017237103</v>
      </c>
      <c r="C52" s="5">
        <f t="shared" si="1"/>
        <v>3899.6300946009655</v>
      </c>
      <c r="D52" s="5">
        <f t="shared" si="2"/>
        <v>1627.230223499876</v>
      </c>
      <c r="E52" s="6">
        <f t="shared" si="3"/>
        <v>260.35683575998019</v>
      </c>
      <c r="F52" s="7">
        <f t="shared" si="4"/>
        <v>2012.0430353411093</v>
      </c>
      <c r="G52" s="5">
        <f t="shared" si="5"/>
        <v>54099.343981895996</v>
      </c>
      <c r="H52" s="5">
        <f t="shared" si="6"/>
        <v>57998.974076496961</v>
      </c>
      <c r="I52" s="6">
        <f t="shared" si="7"/>
        <v>106.16132214962005</v>
      </c>
      <c r="J52" s="6"/>
    </row>
    <row r="53" spans="1:10" x14ac:dyDescent="0.25">
      <c r="A53" s="2">
        <v>42</v>
      </c>
      <c r="B53" s="5">
        <f t="shared" si="0"/>
        <v>54099.343981895996</v>
      </c>
      <c r="C53" s="5">
        <f t="shared" si="1"/>
        <v>3899.6300946009655</v>
      </c>
      <c r="D53" s="5">
        <f t="shared" si="2"/>
        <v>1568.8809754749839</v>
      </c>
      <c r="E53" s="6">
        <f t="shared" si="3"/>
        <v>251.02095607599742</v>
      </c>
      <c r="F53" s="7">
        <f t="shared" si="4"/>
        <v>2079.7281630499842</v>
      </c>
      <c r="G53" s="5">
        <f t="shared" si="5"/>
        <v>52019.61581884601</v>
      </c>
      <c r="H53" s="5">
        <f t="shared" si="6"/>
        <v>55919.245913446975</v>
      </c>
      <c r="I53" s="6">
        <f t="shared" si="7"/>
        <v>102.35458771997335</v>
      </c>
      <c r="J53" s="6"/>
    </row>
    <row r="54" spans="1:10" x14ac:dyDescent="0.25">
      <c r="A54" s="2">
        <v>43</v>
      </c>
      <c r="B54" s="5">
        <f t="shared" si="0"/>
        <v>52019.61581884601</v>
      </c>
      <c r="C54" s="5">
        <f t="shared" si="1"/>
        <v>3899.6300946009655</v>
      </c>
      <c r="D54" s="5">
        <f t="shared" si="2"/>
        <v>1508.5688587465345</v>
      </c>
      <c r="E54" s="6">
        <f t="shared" si="3"/>
        <v>241.37101739944552</v>
      </c>
      <c r="F54" s="7">
        <f t="shared" si="4"/>
        <v>2149.6902184549858</v>
      </c>
      <c r="G54" s="5">
        <f t="shared" si="5"/>
        <v>49869.925600391027</v>
      </c>
      <c r="H54" s="5">
        <f t="shared" si="6"/>
        <v>53769.555694991992</v>
      </c>
      <c r="I54" s="6">
        <f t="shared" si="7"/>
        <v>98.419794744113346</v>
      </c>
      <c r="J54" s="6"/>
    </row>
    <row r="55" spans="1:10" x14ac:dyDescent="0.25">
      <c r="A55" s="2">
        <v>44</v>
      </c>
      <c r="B55" s="5">
        <f t="shared" si="0"/>
        <v>49869.925600391027</v>
      </c>
      <c r="C55" s="5">
        <f t="shared" si="1"/>
        <v>3899.6300946009655</v>
      </c>
      <c r="D55" s="5">
        <f t="shared" si="2"/>
        <v>1446.2278424113399</v>
      </c>
      <c r="E55" s="6">
        <f t="shared" si="3"/>
        <v>231.3964547858144</v>
      </c>
      <c r="F55" s="7">
        <f t="shared" si="4"/>
        <v>2222.0057974038114</v>
      </c>
      <c r="G55" s="5">
        <f t="shared" si="5"/>
        <v>47647.919802987213</v>
      </c>
      <c r="H55" s="5">
        <f t="shared" si="6"/>
        <v>51547.549897588178</v>
      </c>
      <c r="I55" s="6">
        <f t="shared" si="7"/>
        <v>94.35263533254539</v>
      </c>
      <c r="J55" s="6"/>
    </row>
    <row r="56" spans="1:10" x14ac:dyDescent="0.25">
      <c r="A56" s="2">
        <v>45</v>
      </c>
      <c r="B56" s="5">
        <f t="shared" si="0"/>
        <v>47647.919802987213</v>
      </c>
      <c r="C56" s="5">
        <f t="shared" si="1"/>
        <v>3899.6300946009655</v>
      </c>
      <c r="D56" s="5">
        <f t="shared" si="2"/>
        <v>1381.7896742866292</v>
      </c>
      <c r="E56" s="6">
        <f t="shared" si="3"/>
        <v>221.08634788586068</v>
      </c>
      <c r="F56" s="7">
        <f t="shared" si="4"/>
        <v>2296.7540724284759</v>
      </c>
      <c r="G56" s="5">
        <f t="shared" si="5"/>
        <v>45351.165730558736</v>
      </c>
      <c r="H56" s="5">
        <f t="shared" si="6"/>
        <v>49250.795825159701</v>
      </c>
      <c r="I56" s="6">
        <f t="shared" si="7"/>
        <v>90.148656678372319</v>
      </c>
      <c r="J56" s="6"/>
    </row>
    <row r="57" spans="1:10" x14ac:dyDescent="0.25">
      <c r="A57" s="2">
        <v>46</v>
      </c>
      <c r="B57" s="5">
        <f t="shared" si="0"/>
        <v>45351.165730558736</v>
      </c>
      <c r="C57" s="5">
        <f t="shared" si="1"/>
        <v>3899.6300946009655</v>
      </c>
      <c r="D57" s="5">
        <f t="shared" si="2"/>
        <v>1315.1838061862034</v>
      </c>
      <c r="E57" s="6">
        <f t="shared" si="3"/>
        <v>210.42940898979253</v>
      </c>
      <c r="F57" s="7">
        <f t="shared" si="4"/>
        <v>2374.0168794249698</v>
      </c>
      <c r="G57" s="5">
        <f t="shared" si="5"/>
        <v>42977.148851133767</v>
      </c>
      <c r="H57" s="5">
        <f t="shared" si="6"/>
        <v>46876.778945734732</v>
      </c>
      <c r="I57" s="6">
        <f t="shared" si="7"/>
        <v>85.803256182272861</v>
      </c>
      <c r="J57" s="6"/>
    </row>
    <row r="58" spans="1:10" x14ac:dyDescent="0.25">
      <c r="A58" s="2">
        <v>47</v>
      </c>
      <c r="B58" s="5">
        <f t="shared" si="0"/>
        <v>42977.148851133767</v>
      </c>
      <c r="C58" s="5">
        <f t="shared" si="1"/>
        <v>3899.6300946009655</v>
      </c>
      <c r="D58" s="5">
        <f t="shared" si="2"/>
        <v>1246.3373166828792</v>
      </c>
      <c r="E58" s="6">
        <f t="shared" si="3"/>
        <v>199.41397066926066</v>
      </c>
      <c r="F58" s="7">
        <f t="shared" si="4"/>
        <v>2453.8788072488255</v>
      </c>
      <c r="G58" s="5">
        <f t="shared" si="5"/>
        <v>40523.270043884942</v>
      </c>
      <c r="H58" s="5">
        <f t="shared" si="6"/>
        <v>44422.900138485908</v>
      </c>
      <c r="I58" s="6">
        <f t="shared" si="7"/>
        <v>81.311676413484605</v>
      </c>
      <c r="J58" s="6"/>
    </row>
    <row r="59" spans="1:10" x14ac:dyDescent="0.25">
      <c r="A59" s="9">
        <v>48</v>
      </c>
      <c r="B59" s="10">
        <f t="shared" si="0"/>
        <v>40523.270043884942</v>
      </c>
      <c r="C59" s="10">
        <f t="shared" si="1"/>
        <v>3899.6300946009655</v>
      </c>
      <c r="D59" s="10">
        <f t="shared" si="2"/>
        <v>1175.1748312726634</v>
      </c>
      <c r="E59" s="11">
        <f t="shared" si="3"/>
        <v>188.02797300362613</v>
      </c>
      <c r="F59" s="12">
        <f t="shared" si="4"/>
        <v>2536.4272903246756</v>
      </c>
      <c r="G59" s="10">
        <f t="shared" si="5"/>
        <v>37986.842753560268</v>
      </c>
      <c r="H59" s="10">
        <f t="shared" si="6"/>
        <v>41886.472848161233</v>
      </c>
      <c r="I59" s="11">
        <f t="shared" si="7"/>
        <v>76.668999901274319</v>
      </c>
      <c r="J59" s="22"/>
    </row>
    <row r="60" spans="1:10" x14ac:dyDescent="0.25">
      <c r="A60" s="2">
        <v>49</v>
      </c>
      <c r="B60" s="5">
        <f t="shared" si="0"/>
        <v>37986.842753560268</v>
      </c>
      <c r="C60" s="5">
        <f t="shared" si="1"/>
        <v>3899.6300946009655</v>
      </c>
      <c r="D60" s="5">
        <f t="shared" si="2"/>
        <v>1101.6184398532478</v>
      </c>
      <c r="E60" s="6">
        <f t="shared" si="3"/>
        <v>176.25895037651964</v>
      </c>
      <c r="F60" s="7">
        <f t="shared" si="4"/>
        <v>2621.752704371198</v>
      </c>
      <c r="G60" s="5">
        <f t="shared" si="5"/>
        <v>35365.090049189072</v>
      </c>
      <c r="H60" s="5">
        <f t="shared" si="6"/>
        <v>39264.720143790037</v>
      </c>
      <c r="I60" s="6">
        <f t="shared" si="7"/>
        <v>71.870143751193282</v>
      </c>
      <c r="J60" s="6"/>
    </row>
    <row r="61" spans="1:10" x14ac:dyDescent="0.25">
      <c r="A61" s="2">
        <v>50</v>
      </c>
      <c r="B61" s="5">
        <f t="shared" si="0"/>
        <v>35365.090049189072</v>
      </c>
      <c r="C61" s="5">
        <f t="shared" si="1"/>
        <v>3899.6300946009655</v>
      </c>
      <c r="D61" s="5">
        <f t="shared" si="2"/>
        <v>1025.5876114264831</v>
      </c>
      <c r="E61" s="6">
        <f t="shared" si="3"/>
        <v>164.0940178282373</v>
      </c>
      <c r="F61" s="7">
        <f t="shared" si="4"/>
        <v>2709.948465346245</v>
      </c>
      <c r="G61" s="5">
        <f t="shared" si="5"/>
        <v>32655.141583842826</v>
      </c>
      <c r="H61" s="5">
        <f t="shared" si="6"/>
        <v>36554.771678443794</v>
      </c>
      <c r="I61" s="6">
        <f t="shared" si="7"/>
        <v>66.909854080223525</v>
      </c>
      <c r="J61" s="6"/>
    </row>
    <row r="62" spans="1:10" x14ac:dyDescent="0.25">
      <c r="A62" s="2">
        <v>51</v>
      </c>
      <c r="B62" s="5">
        <f t="shared" si="0"/>
        <v>32655.141583842826</v>
      </c>
      <c r="C62" s="5">
        <f t="shared" si="1"/>
        <v>3899.6300946009655</v>
      </c>
      <c r="D62" s="5">
        <f t="shared" si="2"/>
        <v>946.99910593144205</v>
      </c>
      <c r="E62" s="6">
        <f t="shared" si="3"/>
        <v>151.51985694903072</v>
      </c>
      <c r="F62" s="7">
        <f t="shared" si="4"/>
        <v>2801.1111317204927</v>
      </c>
      <c r="G62" s="5">
        <f t="shared" si="5"/>
        <v>29854.030452122333</v>
      </c>
      <c r="H62" s="5">
        <f t="shared" si="6"/>
        <v>33753.660546723302</v>
      </c>
      <c r="I62" s="6">
        <f t="shared" si="7"/>
        <v>61.782700264722337</v>
      </c>
      <c r="J62" s="6"/>
    </row>
    <row r="63" spans="1:10" x14ac:dyDescent="0.25">
      <c r="A63" s="2">
        <v>52</v>
      </c>
      <c r="B63" s="5">
        <f t="shared" si="0"/>
        <v>29854.030452122333</v>
      </c>
      <c r="C63" s="5">
        <f t="shared" si="1"/>
        <v>3899.6300946009655</v>
      </c>
      <c r="D63" s="5">
        <f t="shared" si="2"/>
        <v>865.76688311154771</v>
      </c>
      <c r="E63" s="6">
        <f t="shared" si="3"/>
        <v>138.52270129784765</v>
      </c>
      <c r="F63" s="7">
        <f t="shared" si="4"/>
        <v>2895.3405101915705</v>
      </c>
      <c r="G63" s="5">
        <f t="shared" si="5"/>
        <v>26958.689941930763</v>
      </c>
      <c r="H63" s="5">
        <f t="shared" si="6"/>
        <v>30858.320036531728</v>
      </c>
      <c r="I63" s="6">
        <f t="shared" si="7"/>
        <v>56.483068994867672</v>
      </c>
      <c r="J63" s="6"/>
    </row>
    <row r="64" spans="1:10" x14ac:dyDescent="0.25">
      <c r="A64" s="2">
        <v>53</v>
      </c>
      <c r="B64" s="5">
        <f t="shared" si="0"/>
        <v>26958.689941930763</v>
      </c>
      <c r="C64" s="5">
        <f t="shared" si="1"/>
        <v>3899.6300946009655</v>
      </c>
      <c r="D64" s="5">
        <f t="shared" si="2"/>
        <v>781.80200831599211</v>
      </c>
      <c r="E64" s="6">
        <f t="shared" si="3"/>
        <v>125.08832133055874</v>
      </c>
      <c r="F64" s="7">
        <f t="shared" si="4"/>
        <v>2992.7397649544146</v>
      </c>
      <c r="G64" s="5">
        <f t="shared" si="5"/>
        <v>23965.950176976348</v>
      </c>
      <c r="H64" s="5">
        <f t="shared" si="6"/>
        <v>27865.580271577313</v>
      </c>
      <c r="I64" s="6">
        <f t="shared" si="7"/>
        <v>51.005158129095115</v>
      </c>
      <c r="J64" s="6"/>
    </row>
    <row r="65" spans="1:10" x14ac:dyDescent="0.25">
      <c r="A65" s="2">
        <v>54</v>
      </c>
      <c r="B65" s="5">
        <f t="shared" si="0"/>
        <v>23965.950176976348</v>
      </c>
      <c r="C65" s="5">
        <f t="shared" si="1"/>
        <v>3899.6300946009655</v>
      </c>
      <c r="D65" s="5">
        <f t="shared" si="2"/>
        <v>695.01255513231411</v>
      </c>
      <c r="E65" s="6">
        <f t="shared" si="3"/>
        <v>111.20200882117025</v>
      </c>
      <c r="F65" s="7">
        <f t="shared" si="4"/>
        <v>3093.4155306474813</v>
      </c>
      <c r="G65" s="5">
        <f t="shared" si="5"/>
        <v>20872.534646328866</v>
      </c>
      <c r="H65" s="5">
        <f t="shared" si="6"/>
        <v>24772.164740929835</v>
      </c>
      <c r="I65" s="6">
        <f t="shared" si="7"/>
        <v>45.342970341797972</v>
      </c>
      <c r="J65" s="6"/>
    </row>
    <row r="66" spans="1:10" x14ac:dyDescent="0.25">
      <c r="A66" s="2">
        <v>55</v>
      </c>
      <c r="B66" s="5">
        <f t="shared" si="0"/>
        <v>20872.534646328866</v>
      </c>
      <c r="C66" s="5">
        <f t="shared" si="1"/>
        <v>3899.6300946009655</v>
      </c>
      <c r="D66" s="5">
        <f t="shared" si="2"/>
        <v>605.30350474353713</v>
      </c>
      <c r="E66" s="6">
        <f t="shared" si="3"/>
        <v>96.848560758965945</v>
      </c>
      <c r="F66" s="7">
        <f t="shared" si="4"/>
        <v>3197.4780290984622</v>
      </c>
      <c r="G66" s="5">
        <f t="shared" si="5"/>
        <v>17675.056617230402</v>
      </c>
      <c r="H66" s="5">
        <f t="shared" si="6"/>
        <v>21574.686711831368</v>
      </c>
      <c r="I66" s="6">
        <f t="shared" si="7"/>
        <v>39.49030655733614</v>
      </c>
      <c r="J66" s="6"/>
    </row>
    <row r="67" spans="1:10" x14ac:dyDescent="0.25">
      <c r="A67" s="2">
        <v>56</v>
      </c>
      <c r="B67" s="5">
        <f t="shared" si="0"/>
        <v>17675.056617230402</v>
      </c>
      <c r="C67" s="5">
        <f t="shared" si="1"/>
        <v>3899.6300946009655</v>
      </c>
      <c r="D67" s="5">
        <f t="shared" si="2"/>
        <v>512.5766418996817</v>
      </c>
      <c r="E67" s="6">
        <f t="shared" si="3"/>
        <v>82.012262703949077</v>
      </c>
      <c r="F67" s="7">
        <f t="shared" si="4"/>
        <v>3305.0411899973346</v>
      </c>
      <c r="G67" s="5">
        <f t="shared" si="5"/>
        <v>14370.015427233067</v>
      </c>
      <c r="H67" s="5">
        <f t="shared" si="6"/>
        <v>18269.645521834034</v>
      </c>
      <c r="I67" s="6">
        <f t="shared" si="7"/>
        <v>33.440759163165012</v>
      </c>
      <c r="J67" s="6"/>
    </row>
    <row r="68" spans="1:10" x14ac:dyDescent="0.25">
      <c r="A68" s="2">
        <v>57</v>
      </c>
      <c r="B68" s="5">
        <f t="shared" si="0"/>
        <v>14370.015427233067</v>
      </c>
      <c r="C68" s="5">
        <f t="shared" si="1"/>
        <v>3899.6300946009655</v>
      </c>
      <c r="D68" s="5">
        <f t="shared" si="2"/>
        <v>416.73044738975898</v>
      </c>
      <c r="E68" s="6">
        <f t="shared" si="3"/>
        <v>66.676871582361443</v>
      </c>
      <c r="F68" s="7">
        <f t="shared" si="4"/>
        <v>3416.2227756288453</v>
      </c>
      <c r="G68" s="5">
        <f t="shared" si="5"/>
        <v>10953.792651604223</v>
      </c>
      <c r="H68" s="5">
        <f t="shared" si="6"/>
        <v>14853.422746205188</v>
      </c>
      <c r="I68" s="6">
        <f t="shared" si="7"/>
        <v>27.187704994653977</v>
      </c>
      <c r="J68" s="6"/>
    </row>
    <row r="69" spans="1:10" x14ac:dyDescent="0.25">
      <c r="A69" s="2">
        <v>58</v>
      </c>
      <c r="B69" s="5">
        <f t="shared" si="0"/>
        <v>10953.792651604223</v>
      </c>
      <c r="C69" s="5">
        <f t="shared" si="1"/>
        <v>3899.6300946009655</v>
      </c>
      <c r="D69" s="5">
        <f t="shared" si="2"/>
        <v>317.65998689652247</v>
      </c>
      <c r="E69" s="6">
        <f t="shared" si="3"/>
        <v>50.825597903443594</v>
      </c>
      <c r="F69" s="7">
        <f t="shared" si="4"/>
        <v>3531.1445098009995</v>
      </c>
      <c r="G69" s="5">
        <f t="shared" si="5"/>
        <v>7422.6481418032236</v>
      </c>
      <c r="H69" s="5">
        <f t="shared" si="6"/>
        <v>11322.278236404189</v>
      </c>
      <c r="I69" s="6">
        <f t="shared" si="7"/>
        <v>20.724298083914224</v>
      </c>
      <c r="J69" s="6"/>
    </row>
    <row r="70" spans="1:10" x14ac:dyDescent="0.25">
      <c r="A70" s="2">
        <v>59</v>
      </c>
      <c r="B70" s="5">
        <f t="shared" si="0"/>
        <v>7422.6481418032236</v>
      </c>
      <c r="C70" s="5">
        <f t="shared" si="1"/>
        <v>3899.6300946009655</v>
      </c>
      <c r="D70" s="5">
        <f t="shared" si="2"/>
        <v>215.2567961122935</v>
      </c>
      <c r="E70" s="6">
        <f t="shared" si="3"/>
        <v>34.441087377966959</v>
      </c>
      <c r="F70" s="7">
        <f t="shared" si="4"/>
        <v>3649.9322111107049</v>
      </c>
      <c r="G70" s="5">
        <f t="shared" si="5"/>
        <v>3772.7159306925187</v>
      </c>
      <c r="H70" s="5">
        <f t="shared" si="6"/>
        <v>7672.3460252934838</v>
      </c>
      <c r="I70" s="6">
        <f t="shared" si="7"/>
        <v>14.043462164697194</v>
      </c>
      <c r="J70" s="6"/>
    </row>
    <row r="71" spans="1:10" x14ac:dyDescent="0.25">
      <c r="A71" s="9">
        <v>60</v>
      </c>
      <c r="B71" s="10">
        <f t="shared" si="0"/>
        <v>3772.7159306925187</v>
      </c>
      <c r="C71" s="10">
        <f t="shared" si="1"/>
        <v>3899.6300946009655</v>
      </c>
      <c r="D71" s="10">
        <f t="shared" si="2"/>
        <v>109.40876199008305</v>
      </c>
      <c r="E71" s="11">
        <f t="shared" si="3"/>
        <v>17.505401918413288</v>
      </c>
      <c r="F71" s="12">
        <f t="shared" si="4"/>
        <v>3772.7159306924696</v>
      </c>
      <c r="G71" s="10">
        <f t="shared" si="5"/>
        <v>4.9112713895738125E-11</v>
      </c>
      <c r="H71" s="10">
        <f t="shared" si="6"/>
        <v>3899.6300946010147</v>
      </c>
      <c r="I71" s="11">
        <f t="shared" si="7"/>
        <v>7.1378829251576974</v>
      </c>
      <c r="J71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24 meses</vt:lpstr>
      <vt:lpstr>36 meses</vt:lpstr>
      <vt:lpstr>48 meses</vt:lpstr>
      <vt:lpstr>54 meses</vt:lpstr>
      <vt:lpstr>60 meses</vt:lpstr>
      <vt:lpstr>'24 meses'!Área_de_impresión</vt:lpstr>
      <vt:lpstr>'36 meses'!Área_de_impresión</vt:lpstr>
      <vt:lpstr>'48 meses'!Área_de_impresión</vt:lpstr>
      <vt:lpstr>'54 meses'!Área_de_impresión</vt:lpstr>
      <vt:lpstr>'60 meses'!Área_de_impresión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Guadalupe Fabian Espinosa</dc:creator>
  <cp:lastModifiedBy>Martinez Valencia, Artemio Dario</cp:lastModifiedBy>
  <dcterms:created xsi:type="dcterms:W3CDTF">2022-07-08T19:36:16Z</dcterms:created>
  <dcterms:modified xsi:type="dcterms:W3CDTF">2024-10-04T02:10:55Z</dcterms:modified>
</cp:coreProperties>
</file>